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住宅政策課\04_調査係\04_住生活基本計画（都道府県計画）関連資料（10年、移管）\R3\03_市町村計画\市町村計画策定支援データセット\データ①　世帯構造（単身、夫婦のみ、子育て、その他世帯）別の世帯数\"/>
    </mc:Choice>
  </mc:AlternateContent>
  <bookViews>
    <workbookView xWindow="-120" yWindow="-120" windowWidth="29040" windowHeight="15840"/>
  </bookViews>
  <sheets>
    <sheet name="集計" sheetId="5" r:id="rId1"/>
    <sheet name="統計データ入力シート（H27国調）" sheetId="6" r:id="rId2"/>
  </sheets>
  <definedNames>
    <definedName name="_xlnm.Print_Area" localSheetId="0">集計!$P$16:$Y$45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9" i="5" l="1"/>
  <c r="V8" i="5"/>
  <c r="D7" i="5"/>
  <c r="H29" i="5"/>
  <c r="D18" i="5"/>
  <c r="W9" i="5" s="1"/>
  <c r="H22" i="5"/>
  <c r="I19" i="5"/>
  <c r="I20" i="5"/>
  <c r="H20" i="5"/>
  <c r="H19" i="5"/>
  <c r="H18" i="5"/>
  <c r="D25" i="5" l="1"/>
  <c r="H14" i="5" l="1"/>
  <c r="H13" i="5"/>
  <c r="D12" i="5"/>
  <c r="H10" i="5"/>
  <c r="H9" i="5"/>
  <c r="H8" i="5"/>
  <c r="H7" i="5"/>
  <c r="D5" i="5"/>
  <c r="O11" i="5" s="1"/>
  <c r="P11" i="5" s="1"/>
  <c r="I14" i="5" l="1"/>
  <c r="E12" i="5"/>
  <c r="E7" i="5"/>
  <c r="E5" i="5"/>
  <c r="O8" i="5" l="1"/>
  <c r="O7" i="5"/>
  <c r="I8" i="5"/>
  <c r="R7" i="5" s="1"/>
  <c r="H15" i="5"/>
  <c r="U8" i="5" s="1"/>
  <c r="H12" i="5"/>
  <c r="T8" i="5" s="1"/>
  <c r="P7" i="5" l="1"/>
  <c r="P35" i="5"/>
  <c r="P36" i="5" s="1"/>
  <c r="X35" i="5"/>
  <c r="X37" i="5" s="1"/>
  <c r="V11" i="5"/>
  <c r="V12" i="5" s="1"/>
  <c r="V13" i="5" s="1"/>
  <c r="V3" i="5"/>
  <c r="P8" i="5"/>
  <c r="U35" i="5"/>
  <c r="U36" i="5" s="1"/>
  <c r="I18" i="5"/>
  <c r="O9" i="5"/>
  <c r="I9" i="5"/>
  <c r="J8" i="5"/>
  <c r="I7" i="5"/>
  <c r="Q7" i="5" s="1"/>
  <c r="I15" i="5"/>
  <c r="I12" i="5"/>
  <c r="I22" i="5"/>
  <c r="R43" i="5"/>
  <c r="R45" i="5" s="1"/>
  <c r="H26" i="5" l="1"/>
  <c r="S7" i="5"/>
  <c r="P9" i="5"/>
  <c r="P43" i="5"/>
  <c r="P44" i="5" s="1"/>
  <c r="Q43" i="5"/>
  <c r="Q45" i="5" s="1"/>
  <c r="W35" i="5"/>
  <c r="U11" i="5"/>
  <c r="U12" i="5" s="1"/>
  <c r="U13" i="5" s="1"/>
  <c r="U3" i="5"/>
  <c r="E18" i="5"/>
  <c r="X11" i="5"/>
  <c r="X12" i="5" s="1"/>
  <c r="X13" i="5" s="1"/>
  <c r="X14" i="5" s="1"/>
  <c r="X3" i="5"/>
  <c r="R35" i="5"/>
  <c r="R11" i="5"/>
  <c r="R12" i="5" s="1"/>
  <c r="R3" i="5"/>
  <c r="V14" i="5"/>
  <c r="V35" i="5"/>
  <c r="T11" i="5"/>
  <c r="T12" i="5" s="1"/>
  <c r="T13" i="5" s="1"/>
  <c r="T3" i="5"/>
  <c r="X36" i="5"/>
  <c r="J9" i="5"/>
  <c r="J7" i="5"/>
  <c r="E25" i="5"/>
  <c r="O10" i="5"/>
  <c r="W36" i="5" l="1"/>
  <c r="W37" i="5"/>
  <c r="R36" i="5"/>
  <c r="R37" i="5"/>
  <c r="V36" i="5"/>
  <c r="V37" i="5"/>
  <c r="Z10" i="5"/>
  <c r="H25" i="5"/>
  <c r="I26" i="5"/>
  <c r="P10" i="5"/>
  <c r="U43" i="5"/>
  <c r="U44" i="5" s="1"/>
  <c r="T14" i="5"/>
  <c r="U14" i="5"/>
  <c r="Q35" i="5"/>
  <c r="Q11" i="5"/>
  <c r="Q12" i="5" s="1"/>
  <c r="Q3" i="5"/>
  <c r="S35" i="5"/>
  <c r="S11" i="5"/>
  <c r="S12" i="5" s="1"/>
  <c r="S3" i="5"/>
  <c r="R13" i="5"/>
  <c r="R14" i="5" s="1"/>
  <c r="R44" i="5"/>
  <c r="W11" i="5"/>
  <c r="W12" i="5" s="1"/>
  <c r="W13" i="5" s="1"/>
  <c r="W14" i="5" s="1"/>
  <c r="W3" i="5"/>
  <c r="Y10" i="5" l="1"/>
  <c r="I25" i="5"/>
  <c r="W43" i="5"/>
  <c r="W45" i="5" s="1"/>
  <c r="Z11" i="5"/>
  <c r="Z12" i="5" s="1"/>
  <c r="Z13" i="5" s="1"/>
  <c r="Z14" i="5" s="1"/>
  <c r="Z3" i="5"/>
  <c r="S36" i="5"/>
  <c r="S37" i="5"/>
  <c r="Q36" i="5"/>
  <c r="Q37" i="5"/>
  <c r="Q44" i="5"/>
  <c r="Q13" i="5"/>
  <c r="Q14" i="5" s="1"/>
  <c r="S13" i="5"/>
  <c r="S14" i="5" s="1"/>
  <c r="V43" i="5" l="1"/>
  <c r="Y11" i="5"/>
  <c r="Y12" i="5" s="1"/>
  <c r="Y13" i="5" s="1"/>
  <c r="Y14" i="5" s="1"/>
  <c r="Y3" i="5"/>
  <c r="W44" i="5"/>
  <c r="V45" i="5" l="1"/>
  <c r="V44" i="5"/>
</calcChain>
</file>

<file path=xl/sharedStrings.xml><?xml version="1.0" encoding="utf-8"?>
<sst xmlns="http://schemas.openxmlformats.org/spreadsheetml/2006/main" count="415" uniqueCount="180">
  <si>
    <t>総数（世帯の家族類型）</t>
  </si>
  <si>
    <t>Ａ 親族のみの世帯</t>
  </si>
  <si>
    <t>1 核家族世帯</t>
  </si>
  <si>
    <t>（1） 夫婦のみの世帯</t>
  </si>
  <si>
    <t>（2） 夫婦と子供から成る世帯</t>
  </si>
  <si>
    <t>（3） 男親と子供から成る世帯</t>
  </si>
  <si>
    <t>（4） 女親と子供から成る世帯</t>
  </si>
  <si>
    <t>2 核家族以外の世帯</t>
  </si>
  <si>
    <t>（5） 夫婦と両親から成る世帯</t>
  </si>
  <si>
    <t>（6） 夫婦とひとり親から成る世帯</t>
  </si>
  <si>
    <t>（7） 夫婦，子供と両親から成る世帯</t>
  </si>
  <si>
    <t>（8） 夫婦，子供とひとり親から成る世帯</t>
  </si>
  <si>
    <t>（9） 夫婦と他の親族（親，子供を含まない）から成る世帯</t>
  </si>
  <si>
    <t>（10）夫婦，子供と他の親族（親を含まない）から成る世帯</t>
  </si>
  <si>
    <t>（11）夫婦，親と他の親族（子供を含まない）から成る世帯</t>
  </si>
  <si>
    <t>（12）夫婦，子供，親と他の親族から成る世帯</t>
  </si>
  <si>
    <t>（13）兄弟姉妹のみから成る世帯</t>
  </si>
  <si>
    <t>（14）他に分類されない世帯</t>
  </si>
  <si>
    <t>Ｂ 非親族を含む世帯</t>
  </si>
  <si>
    <t>Ｃ 単独世帯</t>
  </si>
  <si>
    <t>世帯の家族類型「不詳」</t>
  </si>
  <si>
    <t>（再掲）3世代世帯</t>
  </si>
  <si>
    <t>（再掲）間借り・下宿などの単身者</t>
  </si>
  <si>
    <t>（再掲）会社などの独身寮の単身者</t>
  </si>
  <si>
    <t>総数（男女別）</t>
  </si>
  <si>
    <t>　　15歳未満</t>
  </si>
  <si>
    <t>-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</si>
  <si>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</si>
  <si>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</si>
  <si>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</si>
  <si>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</si>
  <si>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</si>
  <si>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</si>
  <si>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</si>
  <si>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</si>
  <si>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</si>
  <si>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</si>
  <si>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</si>
  <si>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</si>
  <si>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</si>
  <si>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</si>
  <si>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</si>
  <si>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　年齢「不詳」</t>
  </si>
  <si>
    <t>　　（再掲）65歳以上</t>
  </si>
  <si>
    <t>　　　（再掲）75歳以上</t>
  </si>
  <si>
    <t xml:space="preserve">　　間借り </t>
  </si>
  <si>
    <t xml:space="preserve">　　　給与住宅 </t>
  </si>
  <si>
    <t xml:space="preserve">　　　民営の借家 </t>
  </si>
  <si>
    <t xml:space="preserve">　　　公営・都市再生機構・公社の借家 </t>
  </si>
  <si>
    <t xml:space="preserve">　　　持ち家 </t>
  </si>
  <si>
    <t xml:space="preserve">　　主世帯 </t>
  </si>
  <si>
    <t xml:space="preserve">　うち住宅に住む一般世帯 </t>
  </si>
  <si>
    <t>総数（住居の種類・住宅の所有の関係）</t>
  </si>
  <si>
    <t>（再掲）夫婦とも65歳以上の高齢夫婦世帯</t>
  </si>
  <si>
    <t>（再掲）いずれかが65歳以上の夫婦のみの世帯</t>
  </si>
  <si>
    <t>（再掲）いずれかが60歳以上の夫婦のみの世帯</t>
  </si>
  <si>
    <t>うち高齢夫婦世帯</t>
  </si>
  <si>
    <t>夫婦のみの世帯</t>
  </si>
  <si>
    <t>　（（再掲）85歳以上世帯員のいる一般世帯）85歳以上世帯人員</t>
  </si>
  <si>
    <t>　（（再掲）85歳以上世帯員のいる一般世帯）世帯人員</t>
  </si>
  <si>
    <t>　（（再掲）85歳以上世帯員のいる一般世帯）世帯数</t>
  </si>
  <si>
    <t>　（（再掲）75歳以上世帯員のいる一般世帯）75歳以上世帯人員</t>
  </si>
  <si>
    <t>　（（再掲）75歳以上世帯員のいる一般世帯）世帯人員</t>
  </si>
  <si>
    <t>　（（再掲）75歳以上世帯員のいる一般世帯）世帯数</t>
  </si>
  <si>
    <t>65歳以上世帯人員</t>
  </si>
  <si>
    <t>　うち65歳以上世帯員がいる世帯</t>
  </si>
  <si>
    <t>一般世帯人員</t>
  </si>
  <si>
    <t>一般世帯数</t>
  </si>
  <si>
    <t>（14） 他に分類されない世帯</t>
  </si>
  <si>
    <t>（13） 兄弟姉妹のみから成る世帯</t>
  </si>
  <si>
    <t>[2] 夫婦，子供，妻の親と他の親族から成る世帯</t>
  </si>
  <si>
    <t>[1] 夫婦，子供，夫の親と他の親族から成る世帯</t>
  </si>
  <si>
    <t>（12） 夫婦，子供，親と他の親族から成る世帯 1)</t>
  </si>
  <si>
    <t>[2] 夫婦，妻の親と他の親族から成る世帯</t>
  </si>
  <si>
    <t>[1] 夫婦，夫の親と他の親族から成る世帯</t>
  </si>
  <si>
    <t>（11） 夫婦，親と他の親族（子供を含まない）から成る世帯 1)</t>
  </si>
  <si>
    <t>（10） 夫婦，子供と他の親族（親を含まない）から成る世帯</t>
  </si>
  <si>
    <t>[2] 夫婦，子供と妻の親から成る世帯</t>
  </si>
  <si>
    <t>[1] 夫婦，子供と夫の親から成る世帯</t>
  </si>
  <si>
    <t>（8） 夫婦，子供とひとり親から成る世帯 1)</t>
  </si>
  <si>
    <t>（7） 夫婦，子供と両親から成る世帯 1)</t>
  </si>
  <si>
    <t>[2] 夫婦と妻の親から成る世帯</t>
  </si>
  <si>
    <t>[1] 夫婦と夫の親から成る世帯</t>
  </si>
  <si>
    <t>　（再掲）父子世帯（他の世帯員がいる世帯を含む）</t>
  </si>
  <si>
    <t>　（再掲）父子世帯</t>
  </si>
  <si>
    <t>　（再掲）母子世帯（他の世帯員がいる世帯を含む）</t>
  </si>
  <si>
    <t>　（再掲）母子世帯</t>
  </si>
  <si>
    <t>　世帯の家族類型「不詳」</t>
  </si>
  <si>
    <t>　Ｃ 単独世帯</t>
  </si>
  <si>
    <t>　Ｂ 非親族を含む世帯</t>
  </si>
  <si>
    <t>　　　（14） 他に分類されない世帯</t>
  </si>
  <si>
    <t>　　　（13） 兄弟姉妹のみから成る世帯</t>
  </si>
  <si>
    <t>　　　　[2] 夫婦，子供，妻の親と他の親族から成る世帯</t>
  </si>
  <si>
    <t>　　　　[1] 夫婦，子供，夫の親と他の親族から成る世帯</t>
  </si>
  <si>
    <t>　　　（12） 夫婦，子供，親と他の親族から成る世帯 1)</t>
  </si>
  <si>
    <t>　　　　[2] 夫婦，妻の親と他の親族から成る世帯</t>
  </si>
  <si>
    <t>　　　　[1] 夫婦，夫の親と他の親族から成る世帯</t>
  </si>
  <si>
    <t>　　　（11） 夫婦，親と他の親族（子供を含まない）から成る世帯 1)</t>
  </si>
  <si>
    <t>　　　（10） 夫婦，子供と他の親族（親を含まない）から成る世帯</t>
  </si>
  <si>
    <t>　　　（9） 夫婦と他の親族（親，子供を含まない）から成る世帯</t>
  </si>
  <si>
    <t>　　　　[2] 夫婦，子供と妻の親から成る世帯</t>
  </si>
  <si>
    <t>　　　　[1] 夫婦，子供と夫の親から成る世帯</t>
  </si>
  <si>
    <t>　　　（8） 夫婦，子供とひとり親から成る世帯 1)</t>
  </si>
  <si>
    <t>　　　（7） 夫婦，子供と両親から成る世帯 1)</t>
  </si>
  <si>
    <t>　　　　[2] 夫婦と妻の親から成る世帯</t>
  </si>
  <si>
    <t>　　　　[1] 夫婦と夫の親から成る世帯</t>
  </si>
  <si>
    <t>　　　（6） 夫婦とひとり親から成る世帯</t>
  </si>
  <si>
    <t>　　　（5） 夫婦と両親から成る世帯</t>
  </si>
  <si>
    <t>　　2 核家族以外の世帯</t>
  </si>
  <si>
    <t>　　　（1） 夫婦のみの世帯</t>
  </si>
  <si>
    <t>　　1 核家族世帯</t>
  </si>
  <si>
    <t>　Ａ 親族のみの世帯</t>
  </si>
  <si>
    <t>（再掲）3世代世帯人員</t>
  </si>
  <si>
    <t>（再掲）3世代世帯数</t>
  </si>
  <si>
    <t>うち20歳未満世帯人員</t>
  </si>
  <si>
    <t>うち20歳未満世帯員のいる一般世帯人員</t>
  </si>
  <si>
    <t>うち20歳未満世帯員のいる一般世帯数</t>
  </si>
  <si>
    <t>うち18歳未満世帯人員</t>
  </si>
  <si>
    <t>うち18歳未満世帯員のいる一般世帯人員</t>
  </si>
  <si>
    <t>うち15歳未満世帯人員</t>
  </si>
  <si>
    <t>うち15歳未満世帯員のいる一般世帯人員</t>
  </si>
  <si>
    <t>うち15歳未満世帯員のいる一般世帯数</t>
  </si>
  <si>
    <t>うち12歳未満世帯人員</t>
  </si>
  <si>
    <t>うち12歳未満世帯員のいる一般世帯人員</t>
  </si>
  <si>
    <t>うち12歳未満世帯員のいる一般世帯数</t>
  </si>
  <si>
    <t>うち6歳未満世帯人員</t>
  </si>
  <si>
    <t>うち6歳未満世帯員のいる一般世帯人員</t>
  </si>
  <si>
    <t>うち6歳未満世帯員のいる一般世帯数</t>
  </si>
  <si>
    <t xml:space="preserve">第10表　6歳未満・12歳未満・15歳未満・18歳未満・20歳未満世帯員の有無，世帯の家族類型(22区分)別一般世帯数及び一般世帯人員(3世代世帯並びに母子世帯及び父子世帯－特掲) － 全国※，全国市部・郡部，都道府県※，都道府県市部・郡部，市区町村※ </t>
  </si>
  <si>
    <t>（１）－①　世帯構造（仮）</t>
    <phoneticPr fontId="18"/>
  </si>
  <si>
    <t>単身世帯</t>
    <rPh sb="0" eb="4">
      <t>タンシンセタイ</t>
    </rPh>
    <phoneticPr fontId="18"/>
  </si>
  <si>
    <t>子育て世帯</t>
    <rPh sb="0" eb="2">
      <t>コソダ</t>
    </rPh>
    <rPh sb="3" eb="5">
      <t>セタイ</t>
    </rPh>
    <phoneticPr fontId="18"/>
  </si>
  <si>
    <t>　うち65歳以上世帯員がいる世帯</t>
    <phoneticPr fontId="18"/>
  </si>
  <si>
    <t>うち65歳以上世帯員がいる世帯</t>
    <phoneticPr fontId="18"/>
  </si>
  <si>
    <t>高齢者を含む世帯</t>
    <rPh sb="0" eb="3">
      <t>コウレイシャ</t>
    </rPh>
    <rPh sb="4" eb="5">
      <t>フク</t>
    </rPh>
    <rPh sb="6" eb="8">
      <t>セタイ</t>
    </rPh>
    <phoneticPr fontId="18"/>
  </si>
  <si>
    <t>その他の夫婦のみ世帯</t>
    <rPh sb="2" eb="3">
      <t>タ</t>
    </rPh>
    <rPh sb="4" eb="6">
      <t>フウフ</t>
    </rPh>
    <rPh sb="8" eb="10">
      <t>セタイ</t>
    </rPh>
    <phoneticPr fontId="18"/>
  </si>
  <si>
    <t>その他の世帯</t>
    <rPh sb="2" eb="3">
      <t>タ</t>
    </rPh>
    <rPh sb="4" eb="6">
      <t>セタイ</t>
    </rPh>
    <phoneticPr fontId="18"/>
  </si>
  <si>
    <t>高齢者を含まない世帯</t>
    <rPh sb="0" eb="3">
      <t>コウレイシャ</t>
    </rPh>
    <rPh sb="4" eb="5">
      <t>フク</t>
    </rPh>
    <rPh sb="8" eb="10">
      <t>セタイ</t>
    </rPh>
    <phoneticPr fontId="18"/>
  </si>
  <si>
    <t>若中年単身（50歳未満）</t>
    <rPh sb="0" eb="1">
      <t>ジャク</t>
    </rPh>
    <rPh sb="1" eb="3">
      <t>チュウネン</t>
    </rPh>
    <rPh sb="3" eb="5">
      <t>タンシン</t>
    </rPh>
    <rPh sb="8" eb="11">
      <t>サイミマン</t>
    </rPh>
    <phoneticPr fontId="18"/>
  </si>
  <si>
    <t>高齢単身（65歳以上）</t>
    <rPh sb="0" eb="2">
      <t>コウレイ</t>
    </rPh>
    <rPh sb="2" eb="4">
      <t>タンシン</t>
    </rPh>
    <rPh sb="7" eb="10">
      <t>サイイジョウ</t>
    </rPh>
    <phoneticPr fontId="18"/>
  </si>
  <si>
    <t>年齢不詳</t>
    <rPh sb="0" eb="4">
      <t>ネンレイフショウ</t>
    </rPh>
    <phoneticPr fontId="18"/>
  </si>
  <si>
    <t>50-64歳</t>
    <rPh sb="5" eb="6">
      <t>サイ</t>
    </rPh>
    <phoneticPr fontId="18"/>
  </si>
  <si>
    <t>夫婦のみ世帯</t>
    <rPh sb="0" eb="2">
      <t>フウフ</t>
    </rPh>
    <rPh sb="4" eb="6">
      <t>セタイ</t>
    </rPh>
    <phoneticPr fontId="18"/>
  </si>
  <si>
    <t>高齢夫婦世帯</t>
    <phoneticPr fontId="18"/>
  </si>
  <si>
    <t>単身世帯（50～64歳）</t>
    <rPh sb="0" eb="2">
      <t>タンシン</t>
    </rPh>
    <rPh sb="2" eb="4">
      <t>セタイ</t>
    </rPh>
    <rPh sb="10" eb="11">
      <t>サイ</t>
    </rPh>
    <phoneticPr fontId="18"/>
  </si>
  <si>
    <t>年齢不詳
按分</t>
    <rPh sb="0" eb="4">
      <t>ネンレイフショウ</t>
    </rPh>
    <rPh sb="5" eb="7">
      <t>アンブン</t>
    </rPh>
    <phoneticPr fontId="18"/>
  </si>
  <si>
    <t>夫婦と子供から成る世帯</t>
    <rPh sb="0" eb="2">
      <t>フウフ</t>
    </rPh>
    <rPh sb="3" eb="5">
      <t>コドモ</t>
    </rPh>
    <rPh sb="7" eb="8">
      <t>ナ</t>
    </rPh>
    <rPh sb="9" eb="11">
      <t>セタイ</t>
    </rPh>
    <phoneticPr fontId="18"/>
  </si>
  <si>
    <t>ひとり親世帯</t>
    <rPh sb="3" eb="4">
      <t>オヤ</t>
    </rPh>
    <rPh sb="4" eb="6">
      <t>セタイ</t>
    </rPh>
    <phoneticPr fontId="18"/>
  </si>
  <si>
    <t>平成27年国勢調査</t>
    <rPh sb="0" eb="2">
      <t>ヘイセイ</t>
    </rPh>
    <rPh sb="4" eb="5">
      <t>ネン</t>
    </rPh>
    <rPh sb="5" eb="9">
      <t>コクセイ</t>
    </rPh>
    <phoneticPr fontId="18"/>
  </si>
  <si>
    <t>XXXXX_市区町村名</t>
    <rPh sb="6" eb="8">
      <t>シク</t>
    </rPh>
    <rPh sb="8" eb="10">
      <t>チョウソン</t>
    </rPh>
    <rPh sb="10" eb="11">
      <t>メイ</t>
    </rPh>
    <phoneticPr fontId="2"/>
  </si>
  <si>
    <t>夫婦のみの世帯</t>
    <phoneticPr fontId="18"/>
  </si>
  <si>
    <t>○子育て世帯</t>
    <rPh sb="1" eb="3">
      <t>コソダ</t>
    </rPh>
    <rPh sb="4" eb="6">
      <t>セタイ</t>
    </rPh>
    <phoneticPr fontId="18"/>
  </si>
  <si>
    <t>○単身世帯</t>
    <rPh sb="1" eb="5">
      <t>タンシンセタイ</t>
    </rPh>
    <phoneticPr fontId="18"/>
  </si>
  <si>
    <t>○夫婦のみの世帯／その他の世帯</t>
    <rPh sb="1" eb="3">
      <t>フウフ</t>
    </rPh>
    <rPh sb="6" eb="8">
      <t>セタイ</t>
    </rPh>
    <rPh sb="11" eb="12">
      <t>タ</t>
    </rPh>
    <rPh sb="13" eb="15">
      <t>セタイ</t>
    </rPh>
    <phoneticPr fontId="18"/>
  </si>
  <si>
    <t>○夫婦のみの世帯（高齢夫婦世帯）</t>
    <rPh sb="1" eb="3">
      <t>フウフ</t>
    </rPh>
    <rPh sb="6" eb="8">
      <t>セタイ</t>
    </rPh>
    <rPh sb="9" eb="11">
      <t>コウレイ</t>
    </rPh>
    <rPh sb="11" eb="13">
      <t>フウフ</t>
    </rPh>
    <rPh sb="13" eb="15">
      <t>セタイ</t>
    </rPh>
    <phoneticPr fontId="18"/>
  </si>
  <si>
    <t>うち高齢夫婦世帯</t>
    <phoneticPr fontId="18"/>
  </si>
  <si>
    <t xml:space="preserve">第13-2表　世帯の家族類型(16区分)，世帯主の年齢(5歳階級)，世帯主の男女別一般世帯数及び一般世帯人員(3世代世帯，間借り・下宿などの単身者及び会社などの独身寮の単身者－特掲) － 全国※，全国市部・郡部，都道府県※，都道府県市部・郡部，市区町村※ </t>
    <phoneticPr fontId="18"/>
  </si>
  <si>
    <t xml:space="preserve">第30-2表　世帯の家族類型(22区分)，65歳以上世帯員の有無別一般世帯数，一般世帯人員及び65歳以上世帯人員(3世代世帯及び75歳以上・85歳以上世帯員のいる一般世帯－特掲) － 全国※，全国市部・郡部，都道府県※，都道府県市部・郡部，市区町村※ </t>
    <phoneticPr fontId="18"/>
  </si>
  <si>
    <t xml:space="preserve">第36-2表　夫婦の種類(2区分)，住居の種類・住宅の所有の関係(6区分)別夫婦のみの世帯数(いずれかが60歳以上の夫婦のみの世帯，いずれかが65歳以上の夫婦のみの世帯及び夫婦とも65歳以上の高齢夫婦世帯－特掲) － 全国，都道府県，市区町村 </t>
    <phoneticPr fontId="18"/>
  </si>
  <si>
    <t>○グラフ用データ</t>
    <rPh sb="4" eb="5">
      <t>ヨウ</t>
    </rPh>
    <phoneticPr fontId="18"/>
  </si>
  <si>
    <t>○H27国調からのデータ</t>
    <rPh sb="4" eb="5">
      <t>コク</t>
    </rPh>
    <rPh sb="5" eb="6">
      <t>チョウ</t>
    </rPh>
    <phoneticPr fontId="18"/>
  </si>
  <si>
    <t>総数</t>
    <rPh sb="0" eb="2">
      <t>ソウスウ</t>
    </rPh>
    <phoneticPr fontId="18"/>
  </si>
  <si>
    <t>【単身世帯】</t>
    <rPh sb="1" eb="5">
      <t>タンシンセタイ</t>
    </rPh>
    <phoneticPr fontId="18"/>
  </si>
  <si>
    <t>高齢者を
含む世帯</t>
    <rPh sb="0" eb="3">
      <t>コウレイシャ</t>
    </rPh>
    <rPh sb="5" eb="6">
      <t>フク</t>
    </rPh>
    <rPh sb="7" eb="9">
      <t>セタイ</t>
    </rPh>
    <phoneticPr fontId="18"/>
  </si>
  <si>
    <t>高齢夫婦
世帯</t>
    <phoneticPr fontId="18"/>
  </si>
  <si>
    <t>【夫婦のみ世帯】</t>
    <rPh sb="1" eb="3">
      <t>フウフ</t>
    </rPh>
    <rPh sb="5" eb="7">
      <t>セタイ</t>
    </rPh>
    <phoneticPr fontId="18"/>
  </si>
  <si>
    <t>【子育て世帯】</t>
    <rPh sb="1" eb="3">
      <t>コソダ</t>
    </rPh>
    <rPh sb="4" eb="6">
      <t>セタイ</t>
    </rPh>
    <phoneticPr fontId="18"/>
  </si>
  <si>
    <t>【その他の世帯】</t>
    <phoneticPr fontId="18"/>
  </si>
  <si>
    <t>総数に占める割合</t>
    <rPh sb="0" eb="2">
      <t>ソウスウ</t>
    </rPh>
    <rPh sb="3" eb="4">
      <t>シ</t>
    </rPh>
    <rPh sb="6" eb="8">
      <t>ワリアイ</t>
    </rPh>
    <phoneticPr fontId="18"/>
  </si>
  <si>
    <t>世帯総数に占める割合</t>
    <rPh sb="0" eb="2">
      <t>セタイ</t>
    </rPh>
    <rPh sb="2" eb="4">
      <t>ソウスウ</t>
    </rPh>
    <rPh sb="5" eb="6">
      <t>シ</t>
    </rPh>
    <rPh sb="8" eb="10">
      <t>ワリアイ</t>
    </rPh>
    <phoneticPr fontId="18"/>
  </si>
  <si>
    <t>　　　（2） 夫婦と子供から成る世帯</t>
    <phoneticPr fontId="18"/>
  </si>
  <si>
    <t>　　　（3） 男親と子供から成る世帯</t>
    <phoneticPr fontId="18"/>
  </si>
  <si>
    <t>男親と子供から成る世帯</t>
  </si>
  <si>
    <t>　　　（4） 女親と子供から成る世帯</t>
    <phoneticPr fontId="18"/>
  </si>
  <si>
    <t>女親と子供から成る世帯</t>
    <phoneticPr fontId="18"/>
  </si>
  <si>
    <t>夫婦と子供から成る世帯</t>
    <phoneticPr fontId="18"/>
  </si>
  <si>
    <t>うち18歳未満世帯員のいる一般世帯数</t>
    <phoneticPr fontId="18"/>
  </si>
  <si>
    <t>うち18歳未満世帯員のいる一般世帯数</t>
    <phoneticPr fontId="18"/>
  </si>
  <si>
    <t>高齢者を含む世帯（高齢単身・高齢夫婦・夫婦のみ（高齢者を含む）を含む）</t>
    <rPh sb="0" eb="3">
      <t>コウレイシャ</t>
    </rPh>
    <rPh sb="4" eb="5">
      <t>フク</t>
    </rPh>
    <rPh sb="6" eb="8">
      <t>セタイ</t>
    </rPh>
    <rPh sb="9" eb="11">
      <t>コウレイ</t>
    </rPh>
    <rPh sb="11" eb="13">
      <t>タンシン</t>
    </rPh>
    <rPh sb="14" eb="16">
      <t>コウレイ</t>
    </rPh>
    <rPh sb="16" eb="18">
      <t>フウフ</t>
    </rPh>
    <rPh sb="19" eb="21">
      <t>フウフ</t>
    </rPh>
    <rPh sb="24" eb="27">
      <t>コウレイシャ</t>
    </rPh>
    <rPh sb="28" eb="29">
      <t>フク</t>
    </rPh>
    <rPh sb="32" eb="33">
      <t>フク</t>
    </rPh>
    <phoneticPr fontId="18"/>
  </si>
  <si>
    <t>１.地域の世帯状況　＜①世帯構造（単身、夫婦のみ、子育て、その他世帯）別の世帯数＞</t>
    <rPh sb="5" eb="7">
      <t>セタイ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</si>
</sst>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千世帯&quot;"/>
    <numFmt numFmtId="177" formatCode="0.0%"/>
    <numFmt numFmtId="178" formatCode="\(0.0%\)"/>
  </numFmts>
  <fonts count="2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1"/>
      <color theme="0" tint="-0.249977111117893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1"/>
      <name val="ＭＳ Ｐゴシック"/>
      <family val="2"/>
      <charset val="128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5D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9" fillId="0" borderId="0" xfId="0" applyFont="1">
      <alignment vertical="center"/>
    </xf>
    <xf numFmtId="38" fontId="0" fillId="0" borderId="0" xfId="42" applyFont="1">
      <alignment vertical="center"/>
    </xf>
    <xf numFmtId="176" fontId="0" fillId="0" borderId="0" xfId="42" applyNumberFormat="1" applyFont="1">
      <alignment vertical="center"/>
    </xf>
    <xf numFmtId="0" fontId="0" fillId="0" borderId="0" xfId="0" applyFill="1">
      <alignment vertical="center"/>
    </xf>
    <xf numFmtId="38" fontId="0" fillId="0" borderId="0" xfId="42" applyFont="1" applyBorder="1">
      <alignment vertical="center"/>
    </xf>
    <xf numFmtId="38" fontId="0" fillId="0" borderId="0" xfId="42" applyFont="1" applyFill="1">
      <alignment vertical="center"/>
    </xf>
    <xf numFmtId="38" fontId="20" fillId="0" borderId="0" xfId="42" applyFont="1" applyFill="1">
      <alignment vertical="center"/>
    </xf>
    <xf numFmtId="38" fontId="0" fillId="0" borderId="0" xfId="42" applyFont="1" applyFill="1" applyBorder="1">
      <alignment vertical="center"/>
    </xf>
    <xf numFmtId="0" fontId="23" fillId="0" borderId="0" xfId="0" applyFont="1" applyFill="1">
      <alignment vertical="center"/>
    </xf>
    <xf numFmtId="0" fontId="0" fillId="0" borderId="16" xfId="0" applyBorder="1" applyAlignment="1">
      <alignment vertical="center" wrapText="1"/>
    </xf>
    <xf numFmtId="0" fontId="0" fillId="33" borderId="1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>
      <alignment vertical="center"/>
    </xf>
    <xf numFmtId="0" fontId="0" fillId="0" borderId="16" xfId="0" applyFill="1" applyBorder="1" applyAlignment="1">
      <alignment vertical="center" wrapText="1"/>
    </xf>
    <xf numFmtId="0" fontId="14" fillId="0" borderId="19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0" xfId="0" applyFill="1" applyBorder="1">
      <alignment vertical="center"/>
    </xf>
    <xf numFmtId="0" fontId="0" fillId="0" borderId="22" xfId="0" applyBorder="1">
      <alignment vertical="center"/>
    </xf>
    <xf numFmtId="176" fontId="0" fillId="0" borderId="0" xfId="42" applyNumberFormat="1" applyFont="1" applyBorder="1">
      <alignment vertical="center"/>
    </xf>
    <xf numFmtId="176" fontId="0" fillId="0" borderId="0" xfId="42" applyNumberFormat="1" applyFont="1" applyFill="1" applyBorder="1">
      <alignment vertical="center"/>
    </xf>
    <xf numFmtId="0" fontId="0" fillId="0" borderId="0" xfId="0" applyBorder="1" applyAlignment="1">
      <alignment vertical="center" wrapText="1"/>
    </xf>
    <xf numFmtId="177" fontId="0" fillId="0" borderId="0" xfId="43" applyNumberFormat="1" applyFont="1">
      <alignment vertical="center"/>
    </xf>
    <xf numFmtId="38" fontId="17" fillId="39" borderId="0" xfId="0" applyNumberFormat="1" applyFont="1" applyFill="1" applyBorder="1">
      <alignment vertical="center"/>
    </xf>
    <xf numFmtId="38" fontId="21" fillId="46" borderId="0" xfId="0" applyNumberFormat="1" applyFont="1" applyFill="1" applyBorder="1">
      <alignment vertical="center"/>
    </xf>
    <xf numFmtId="38" fontId="0" fillId="35" borderId="0" xfId="0" applyNumberFormat="1" applyFill="1" applyBorder="1">
      <alignment vertical="center"/>
    </xf>
    <xf numFmtId="38" fontId="17" fillId="45" borderId="0" xfId="0" applyNumberFormat="1" applyFont="1" applyFill="1" applyBorder="1">
      <alignment vertical="center"/>
    </xf>
    <xf numFmtId="38" fontId="0" fillId="33" borderId="0" xfId="0" applyNumberFormat="1" applyFill="1" applyBorder="1">
      <alignment vertical="center"/>
    </xf>
    <xf numFmtId="0" fontId="19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38" fontId="24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38" fontId="22" fillId="0" borderId="0" xfId="42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38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 wrapText="1"/>
    </xf>
    <xf numFmtId="38" fontId="22" fillId="41" borderId="0" xfId="42" applyFont="1" applyFill="1" applyBorder="1">
      <alignment vertical="center"/>
    </xf>
    <xf numFmtId="38" fontId="22" fillId="40" borderId="0" xfId="0" applyNumberFormat="1" applyFont="1" applyFill="1" applyBorder="1">
      <alignment vertical="center"/>
    </xf>
    <xf numFmtId="38" fontId="22" fillId="44" borderId="0" xfId="42" applyFont="1" applyFill="1" applyBorder="1">
      <alignment vertical="center"/>
    </xf>
    <xf numFmtId="38" fontId="22" fillId="0" borderId="0" xfId="42" applyFont="1" applyBorder="1">
      <alignment vertical="center"/>
    </xf>
    <xf numFmtId="0" fontId="22" fillId="0" borderId="0" xfId="0" applyFont="1" applyBorder="1">
      <alignment vertical="center"/>
    </xf>
    <xf numFmtId="176" fontId="22" fillId="0" borderId="0" xfId="42" applyNumberFormat="1" applyFont="1" applyFill="1" applyBorder="1">
      <alignment vertical="center"/>
    </xf>
    <xf numFmtId="38" fontId="22" fillId="38" borderId="0" xfId="42" applyFont="1" applyFill="1" applyBorder="1">
      <alignment vertical="center"/>
    </xf>
    <xf numFmtId="0" fontId="22" fillId="0" borderId="0" xfId="0" applyFont="1" applyBorder="1" applyAlignment="1">
      <alignment horizontal="center" vertical="center" wrapText="1"/>
    </xf>
    <xf numFmtId="176" fontId="22" fillId="0" borderId="0" xfId="42" applyNumberFormat="1" applyFont="1" applyBorder="1">
      <alignment vertical="center"/>
    </xf>
    <xf numFmtId="176" fontId="19" fillId="0" borderId="0" xfId="42" applyNumberFormat="1" applyFont="1" applyBorder="1" applyAlignment="1">
      <alignment vertical="center" shrinkToFit="1"/>
    </xf>
    <xf numFmtId="38" fontId="22" fillId="35" borderId="0" xfId="0" applyNumberFormat="1" applyFont="1" applyFill="1" applyBorder="1">
      <alignment vertical="center"/>
    </xf>
    <xf numFmtId="0" fontId="22" fillId="35" borderId="0" xfId="0" applyFont="1" applyFill="1" applyBorder="1">
      <alignment vertical="center"/>
    </xf>
    <xf numFmtId="0" fontId="20" fillId="33" borderId="10" xfId="0" applyFont="1" applyFill="1" applyBorder="1">
      <alignment vertical="center"/>
    </xf>
    <xf numFmtId="0" fontId="0" fillId="33" borderId="11" xfId="0" applyFill="1" applyBorder="1">
      <alignment vertical="center"/>
    </xf>
    <xf numFmtId="0" fontId="20" fillId="33" borderId="11" xfId="0" applyFont="1" applyFill="1" applyBorder="1">
      <alignment vertical="center"/>
    </xf>
    <xf numFmtId="0" fontId="0" fillId="33" borderId="12" xfId="0" applyFill="1" applyBorder="1">
      <alignment vertical="center"/>
    </xf>
    <xf numFmtId="0" fontId="20" fillId="33" borderId="17" xfId="0" applyFont="1" applyFill="1" applyBorder="1">
      <alignment vertical="center"/>
    </xf>
    <xf numFmtId="0" fontId="0" fillId="33" borderId="0" xfId="0" applyFill="1" applyBorder="1">
      <alignment vertical="center"/>
    </xf>
    <xf numFmtId="0" fontId="20" fillId="33" borderId="0" xfId="0" applyFont="1" applyFill="1" applyBorder="1">
      <alignment vertical="center"/>
    </xf>
    <xf numFmtId="0" fontId="0" fillId="33" borderId="18" xfId="0" applyFill="1" applyBorder="1">
      <alignment vertical="center"/>
    </xf>
    <xf numFmtId="0" fontId="0" fillId="33" borderId="17" xfId="0" applyFill="1" applyBorder="1">
      <alignment vertical="center"/>
    </xf>
    <xf numFmtId="0" fontId="0" fillId="33" borderId="13" xfId="0" applyFill="1" applyBorder="1">
      <alignment vertical="center"/>
    </xf>
    <xf numFmtId="0" fontId="0" fillId="33" borderId="14" xfId="0" applyFill="1" applyBorder="1">
      <alignment vertical="center"/>
    </xf>
    <xf numFmtId="0" fontId="0" fillId="33" borderId="15" xfId="0" applyFill="1" applyBorder="1">
      <alignment vertical="center"/>
    </xf>
    <xf numFmtId="38" fontId="1" fillId="33" borderId="0" xfId="42" applyFont="1" applyFill="1" applyBorder="1">
      <alignment vertical="center"/>
    </xf>
    <xf numFmtId="38" fontId="0" fillId="0" borderId="0" xfId="0" applyNumberFormat="1" applyFont="1" applyFill="1" applyBorder="1">
      <alignment vertical="center"/>
    </xf>
    <xf numFmtId="38" fontId="19" fillId="39" borderId="0" xfId="42" applyFont="1" applyFill="1" applyBorder="1">
      <alignment vertical="center"/>
    </xf>
    <xf numFmtId="38" fontId="22" fillId="40" borderId="0" xfId="42" applyFont="1" applyFill="1" applyBorder="1">
      <alignment vertical="center"/>
    </xf>
    <xf numFmtId="38" fontId="19" fillId="46" borderId="0" xfId="42" applyFont="1" applyFill="1" applyBorder="1">
      <alignment vertical="center"/>
    </xf>
    <xf numFmtId="38" fontId="22" fillId="37" borderId="0" xfId="0" applyNumberFormat="1" applyFont="1" applyFill="1" applyBorder="1">
      <alignment vertical="center"/>
    </xf>
    <xf numFmtId="38" fontId="22" fillId="42" borderId="0" xfId="42" applyFont="1" applyFill="1" applyBorder="1">
      <alignment vertical="center"/>
    </xf>
    <xf numFmtId="38" fontId="22" fillId="47" borderId="0" xfId="0" applyNumberFormat="1" applyFont="1" applyFill="1" applyBorder="1">
      <alignment vertical="center"/>
    </xf>
    <xf numFmtId="38" fontId="0" fillId="35" borderId="0" xfId="42" applyFont="1" applyFill="1" applyBorder="1">
      <alignment vertical="center"/>
    </xf>
    <xf numFmtId="38" fontId="22" fillId="34" borderId="0" xfId="42" applyFont="1" applyFill="1" applyBorder="1">
      <alignment vertical="center"/>
    </xf>
    <xf numFmtId="38" fontId="20" fillId="0" borderId="0" xfId="42" applyFont="1" applyFill="1" applyBorder="1">
      <alignment vertical="center"/>
    </xf>
    <xf numFmtId="38" fontId="19" fillId="45" borderId="0" xfId="42" applyFont="1" applyFill="1" applyBorder="1">
      <alignment vertical="center"/>
    </xf>
    <xf numFmtId="38" fontId="22" fillId="36" borderId="0" xfId="0" applyNumberFormat="1" applyFont="1" applyFill="1" applyBorder="1">
      <alignment vertical="center"/>
    </xf>
    <xf numFmtId="38" fontId="22" fillId="43" borderId="0" xfId="0" applyNumberFormat="1" applyFont="1" applyFill="1" applyBorder="1">
      <alignment vertical="center"/>
    </xf>
    <xf numFmtId="0" fontId="26" fillId="0" borderId="0" xfId="0" applyFont="1" applyBorder="1" applyAlignment="1">
      <alignment horizontal="left" vertical="center"/>
    </xf>
    <xf numFmtId="38" fontId="0" fillId="0" borderId="0" xfId="0" applyNumberFormat="1" applyBorder="1">
      <alignment vertical="center"/>
    </xf>
    <xf numFmtId="38" fontId="0" fillId="41" borderId="0" xfId="0" applyNumberFormat="1" applyFill="1" applyBorder="1">
      <alignment vertical="center"/>
    </xf>
    <xf numFmtId="38" fontId="0" fillId="40" borderId="0" xfId="0" applyNumberFormat="1" applyFill="1" applyBorder="1">
      <alignment vertical="center"/>
    </xf>
    <xf numFmtId="38" fontId="0" fillId="44" borderId="0" xfId="0" applyNumberFormat="1" applyFill="1" applyBorder="1">
      <alignment vertical="center"/>
    </xf>
    <xf numFmtId="38" fontId="0" fillId="37" borderId="0" xfId="0" applyNumberFormat="1" applyFill="1" applyBorder="1">
      <alignment vertical="center"/>
    </xf>
    <xf numFmtId="38" fontId="0" fillId="47" borderId="0" xfId="0" applyNumberFormat="1" applyFill="1" applyBorder="1">
      <alignment vertical="center"/>
    </xf>
    <xf numFmtId="38" fontId="0" fillId="42" borderId="0" xfId="0" applyNumberFormat="1" applyFill="1" applyBorder="1">
      <alignment vertical="center"/>
    </xf>
    <xf numFmtId="38" fontId="0" fillId="34" borderId="0" xfId="0" applyNumberFormat="1" applyFill="1" applyBorder="1">
      <alignment vertical="center"/>
    </xf>
    <xf numFmtId="38" fontId="0" fillId="36" borderId="0" xfId="0" applyNumberFormat="1" applyFill="1" applyBorder="1">
      <alignment vertical="center"/>
    </xf>
    <xf numFmtId="38" fontId="0" fillId="43" borderId="0" xfId="0" applyNumberFormat="1" applyFill="1" applyBorder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43" applyNumberFormat="1" applyFont="1" applyBorder="1">
      <alignment vertical="center"/>
    </xf>
    <xf numFmtId="0" fontId="25" fillId="0" borderId="0" xfId="0" applyFont="1" applyBorder="1" applyAlignment="1">
      <alignment vertical="center" wrapText="1"/>
    </xf>
    <xf numFmtId="177" fontId="0" fillId="0" borderId="0" xfId="43" applyNumberFormat="1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D5D5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2090704405782"/>
          <c:y val="0.15435197567077905"/>
          <c:w val="0.85367546892057899"/>
          <c:h val="0.7805412739409887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集計!$Q$6</c:f>
              <c:strCache>
                <c:ptCount val="1"/>
                <c:pt idx="0">
                  <c:v>若中年単身（50歳未満）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46114DE-2EA4-401D-8739-701885A6E47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750-4516-A8F6-4648A315A5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50-4516-A8F6-4648A315A5B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50-4516-A8F6-4648A315A5B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50-4516-A8F6-4648A315A5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集計!$P$7:$P$10</c:f>
              <c:strCache>
                <c:ptCount val="4"/>
                <c:pt idx="0">
                  <c:v>単身世帯
756,223世帯</c:v>
                </c:pt>
                <c:pt idx="1">
                  <c:v>夫婦のみ世帯
491,848世帯</c:v>
                </c:pt>
                <c:pt idx="2">
                  <c:v>子育て世帯
442,408世帯</c:v>
                </c:pt>
                <c:pt idx="3">
                  <c:v>その他の世帯
621,805世帯</c:v>
                </c:pt>
              </c:strCache>
            </c:strRef>
          </c:cat>
          <c:val>
            <c:numRef>
              <c:f>集計!$Q$7:$Q$10</c:f>
              <c:numCache>
                <c:formatCode>General</c:formatCode>
                <c:ptCount val="4"/>
                <c:pt idx="0" formatCode="#,##0_);[Red]\(#,##0\)">
                  <c:v>307822.38451658498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集計!$Q$11:$Q$14</c15:f>
                <c15:dlblRangeCache>
                  <c:ptCount val="4"/>
                  <c:pt idx="0">
                    <c:v>若中年単身（50歳未満）
307,822世帯 (13.3%)</c:v>
                  </c:pt>
                  <c:pt idx="1">
                    <c:v>若中年単身（50歳未満）
307,822世帯 (13.3%)</c:v>
                  </c:pt>
                  <c:pt idx="2">
                    <c:v>若中年単身（50歳未満）
307,822世帯 (13.3%)</c:v>
                  </c:pt>
                  <c:pt idx="3">
                    <c:v>若中年単身（50歳未満）
307,822世帯 (13.3%)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E62-4853-A014-F0FA9D802655}"/>
            </c:ext>
          </c:extLst>
        </c:ser>
        <c:ser>
          <c:idx val="1"/>
          <c:order val="1"/>
          <c:tx>
            <c:strRef>
              <c:f>集計!$R$6</c:f>
              <c:strCache>
                <c:ptCount val="1"/>
                <c:pt idx="0">
                  <c:v>単身世帯（50～64歳）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0F20608-4A57-4B56-9E1D-B7BB5A58E1A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750-4516-A8F6-4648A315A5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50-4516-A8F6-4648A315A5B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50-4516-A8F6-4648A315A5B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50-4516-A8F6-4648A315A5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集計!$P$7:$P$10</c:f>
              <c:strCache>
                <c:ptCount val="4"/>
                <c:pt idx="0">
                  <c:v>単身世帯
756,223世帯</c:v>
                </c:pt>
                <c:pt idx="1">
                  <c:v>夫婦のみ世帯
491,848世帯</c:v>
                </c:pt>
                <c:pt idx="2">
                  <c:v>子育て世帯
442,408世帯</c:v>
                </c:pt>
                <c:pt idx="3">
                  <c:v>その他の世帯
621,805世帯</c:v>
                </c:pt>
              </c:strCache>
            </c:strRef>
          </c:cat>
          <c:val>
            <c:numRef>
              <c:f>集計!$R$7:$R$10</c:f>
              <c:numCache>
                <c:formatCode>General</c:formatCode>
                <c:ptCount val="4"/>
                <c:pt idx="0" formatCode="#,##0_);[Red]\(#,##0\)">
                  <c:v>144741.20265684769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集計!$R$11:$R$14</c15:f>
                <c15:dlblRangeCache>
                  <c:ptCount val="4"/>
                  <c:pt idx="0">
                    <c:v>単身世帯（50～64歳）
144,741世帯 (6.3%)</c:v>
                  </c:pt>
                  <c:pt idx="1">
                    <c:v>単身世帯（50～64歳）
144,741世帯 (6.3%)</c:v>
                  </c:pt>
                  <c:pt idx="2">
                    <c:v>単身世帯（50～64歳）
144,741世帯 (6.3%)</c:v>
                  </c:pt>
                  <c:pt idx="3">
                    <c:v>単身世帯（50～64歳）
144,741世帯 (6.3%)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FE62-4853-A014-F0FA9D802655}"/>
            </c:ext>
          </c:extLst>
        </c:ser>
        <c:ser>
          <c:idx val="2"/>
          <c:order val="2"/>
          <c:tx>
            <c:strRef>
              <c:f>集計!$S$6</c:f>
              <c:strCache>
                <c:ptCount val="1"/>
                <c:pt idx="0">
                  <c:v>高齢単身（65歳以上）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高齢単身（</a:t>
                    </a:r>
                    <a:r>
                      <a:rPr lang="en-US" altLang="ja-JP"/>
                      <a:t>65</a:t>
                    </a:r>
                    <a:r>
                      <a:rPr lang="ja-JP" altLang="en-US"/>
                      <a:t>歳以上）</a:t>
                    </a:r>
                    <a:br>
                      <a:rPr lang="ja-JP" altLang="en-US"/>
                    </a:br>
                    <a:r>
                      <a:rPr lang="en-US" altLang="ja-JP"/>
                      <a:t>303,659</a:t>
                    </a:r>
                    <a:r>
                      <a:rPr lang="ja-JP" altLang="en-US"/>
                      <a:t>世帯（</a:t>
                    </a:r>
                    <a:r>
                      <a:rPr lang="en-US" altLang="ja-JP"/>
                      <a:t>13.1</a:t>
                    </a:r>
                    <a:r>
                      <a:rPr lang="ja-JP" altLang="en-US"/>
                      <a:t>％）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B3-405A-962A-E5BA694C58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集計!$P$7:$P$10</c:f>
              <c:strCache>
                <c:ptCount val="4"/>
                <c:pt idx="0">
                  <c:v>単身世帯
756,223世帯</c:v>
                </c:pt>
                <c:pt idx="1">
                  <c:v>夫婦のみ世帯
491,848世帯</c:v>
                </c:pt>
                <c:pt idx="2">
                  <c:v>子育て世帯
442,408世帯</c:v>
                </c:pt>
                <c:pt idx="3">
                  <c:v>その他の世帯
621,805世帯</c:v>
                </c:pt>
              </c:strCache>
            </c:strRef>
          </c:cat>
          <c:val>
            <c:numRef>
              <c:f>集計!$S$7:$S$10</c:f>
              <c:numCache>
                <c:formatCode>General</c:formatCode>
                <c:ptCount val="4"/>
                <c:pt idx="0" formatCode="#,##0_);[Red]\(#,##0\)">
                  <c:v>303659.41282656736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2-4853-A014-F0FA9D802655}"/>
            </c:ext>
          </c:extLst>
        </c:ser>
        <c:ser>
          <c:idx val="3"/>
          <c:order val="3"/>
          <c:tx>
            <c:strRef>
              <c:f>集計!$T$6</c:f>
              <c:strCache>
                <c:ptCount val="1"/>
                <c:pt idx="0">
                  <c:v>その他の夫婦のみ世帯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8D-4EA1-957A-9B536E4C962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2DB8A9E-92E6-4A1C-A501-BA5E264BB98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88D-4EA1-957A-9B536E4C962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8D-4EA1-957A-9B536E4C962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8D-4EA1-957A-9B536E4C9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集計!$P$7:$P$10</c:f>
              <c:strCache>
                <c:ptCount val="4"/>
                <c:pt idx="0">
                  <c:v>単身世帯
756,223世帯</c:v>
                </c:pt>
                <c:pt idx="1">
                  <c:v>夫婦のみ世帯
491,848世帯</c:v>
                </c:pt>
                <c:pt idx="2">
                  <c:v>子育て世帯
442,408世帯</c:v>
                </c:pt>
                <c:pt idx="3">
                  <c:v>その他の世帯
621,805世帯</c:v>
                </c:pt>
              </c:strCache>
            </c:strRef>
          </c:cat>
          <c:val>
            <c:numRef>
              <c:f>集計!$T$7:$T$10</c:f>
              <c:numCache>
                <c:formatCode>#,##0_);[Red]\(#,##0\)</c:formatCode>
                <c:ptCount val="4"/>
                <c:pt idx="1">
                  <c:v>184402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集計!$T$11:$T$14</c15:f>
                <c15:dlblRangeCache>
                  <c:ptCount val="4"/>
                  <c:pt idx="0">
                    <c:v>その他の夫婦のみ世帯
184,402世帯 (8.0%)</c:v>
                  </c:pt>
                  <c:pt idx="1">
                    <c:v>その他の夫婦のみ世帯
184,402世帯 (8.0%)</c:v>
                  </c:pt>
                  <c:pt idx="2">
                    <c:v>その他の夫婦のみ世帯
184,402世帯 (8.0%)</c:v>
                  </c:pt>
                  <c:pt idx="3">
                    <c:v>その他の夫婦のみ世帯
184,402世帯 (8.0%)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FE62-4853-A014-F0FA9D802655}"/>
            </c:ext>
          </c:extLst>
        </c:ser>
        <c:ser>
          <c:idx val="4"/>
          <c:order val="4"/>
          <c:tx>
            <c:strRef>
              <c:f>集計!$U$6</c:f>
              <c:strCache>
                <c:ptCount val="1"/>
                <c:pt idx="0">
                  <c:v>高齢者を含む世帯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8D-4EA1-957A-9B536E4C962D}"/>
                </c:ext>
              </c:extLst>
            </c:dLbl>
            <c:dLbl>
              <c:idx val="1"/>
              <c:layout>
                <c:manualLayout>
                  <c:x val="2.3576037174715498E-3"/>
                  <c:y val="8.68106604448371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  <a:cs typeface="+mn-cs"/>
                      </a:defRPr>
                    </a:pPr>
                    <a:fld id="{19390B23-9207-43AE-968D-94369AD9B929}" type="CELLRANGE">
                      <a:rPr lang="en-US" altLang="ja-JP"/>
                      <a:pPr>
                        <a:defRPr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28961808250173"/>
                      <c:h val="7.786167461490804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E62-4853-A014-F0FA9D8026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8D-4EA1-957A-9B536E4C962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8D-4EA1-957A-9B536E4C9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集計!$P$7:$P$10</c:f>
              <c:strCache>
                <c:ptCount val="4"/>
                <c:pt idx="0">
                  <c:v>単身世帯
756,223世帯</c:v>
                </c:pt>
                <c:pt idx="1">
                  <c:v>夫婦のみ世帯
491,848世帯</c:v>
                </c:pt>
                <c:pt idx="2">
                  <c:v>子育て世帯
442,408世帯</c:v>
                </c:pt>
                <c:pt idx="3">
                  <c:v>その他の世帯
621,805世帯</c:v>
                </c:pt>
              </c:strCache>
            </c:strRef>
          </c:cat>
          <c:val>
            <c:numRef>
              <c:f>集計!$U$7:$U$10</c:f>
              <c:numCache>
                <c:formatCode>#,##0_);[Red]\(#,##0\)</c:formatCode>
                <c:ptCount val="4"/>
                <c:pt idx="1">
                  <c:v>14954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集計!$U$11:$U$14</c15:f>
                <c15:dlblRangeCache>
                  <c:ptCount val="4"/>
                  <c:pt idx="0">
                    <c:v>高齢者を含む世帯 14,954世帯 (0.6%)</c:v>
                  </c:pt>
                  <c:pt idx="1">
                    <c:v>高齢者を含む世帯 14,954世帯 (0.6%)</c:v>
                  </c:pt>
                  <c:pt idx="2">
                    <c:v>高齢者を含む世帯 14,954世帯 (0.6%)</c:v>
                  </c:pt>
                  <c:pt idx="3">
                    <c:v>高齢者を含む世帯 14,954世帯 (0.6%)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FE62-4853-A014-F0FA9D802655}"/>
            </c:ext>
          </c:extLst>
        </c:ser>
        <c:ser>
          <c:idx val="5"/>
          <c:order val="5"/>
          <c:tx>
            <c:strRef>
              <c:f>集計!$V$6</c:f>
              <c:strCache>
                <c:ptCount val="1"/>
                <c:pt idx="0">
                  <c:v>高齢夫婦世帯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8B-4D3C-B914-DC4CC017AFD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C941ACA-356C-48C0-996B-425B23CBFBD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F8B-4D3C-B914-DC4CC017AFD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8B-4D3C-B914-DC4CC017AFD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8B-4D3C-B914-DC4CC017A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集計!$P$7:$P$10</c:f>
              <c:strCache>
                <c:ptCount val="4"/>
                <c:pt idx="0">
                  <c:v>単身世帯
756,223世帯</c:v>
                </c:pt>
                <c:pt idx="1">
                  <c:v>夫婦のみ世帯
491,848世帯</c:v>
                </c:pt>
                <c:pt idx="2">
                  <c:v>子育て世帯
442,408世帯</c:v>
                </c:pt>
                <c:pt idx="3">
                  <c:v>その他の世帯
621,805世帯</c:v>
                </c:pt>
              </c:strCache>
            </c:strRef>
          </c:cat>
          <c:val>
            <c:numRef>
              <c:f>集計!$V$7:$V$10</c:f>
              <c:numCache>
                <c:formatCode>#,##0_);[Red]\(#,##0\)</c:formatCode>
                <c:ptCount val="4"/>
                <c:pt idx="1">
                  <c:v>292492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集計!$V$11:$V$14</c15:f>
                <c15:dlblRangeCache>
                  <c:ptCount val="4"/>
                  <c:pt idx="0">
                    <c:v>高齢夫婦世帯
292,492世帯 (12.6%)</c:v>
                  </c:pt>
                  <c:pt idx="1">
                    <c:v>高齢夫婦世帯
292,492世帯 (12.6%)</c:v>
                  </c:pt>
                  <c:pt idx="2">
                    <c:v>高齢夫婦世帯
292,492世帯 (12.6%)</c:v>
                  </c:pt>
                  <c:pt idx="3">
                    <c:v>高齢夫婦世帯
292,492世帯 (12.6%)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FE62-4853-A014-F0FA9D802655}"/>
            </c:ext>
          </c:extLst>
        </c:ser>
        <c:ser>
          <c:idx val="6"/>
          <c:order val="6"/>
          <c:tx>
            <c:strRef>
              <c:f>集計!$W$6</c:f>
              <c:strCache>
                <c:ptCount val="1"/>
                <c:pt idx="0">
                  <c:v>夫婦と子供から成る世帯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F6-47E6-8853-0C372DA7C0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F6-47E6-8853-0C372DA7C0F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31FACC0-4997-4B11-AB11-935B6459599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5F6-47E6-8853-0C372DA7C0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F6-47E6-8853-0C372DA7C0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集計!$P$7:$P$10</c:f>
              <c:strCache>
                <c:ptCount val="4"/>
                <c:pt idx="0">
                  <c:v>単身世帯
756,223世帯</c:v>
                </c:pt>
                <c:pt idx="1">
                  <c:v>夫婦のみ世帯
491,848世帯</c:v>
                </c:pt>
                <c:pt idx="2">
                  <c:v>子育て世帯
442,408世帯</c:v>
                </c:pt>
                <c:pt idx="3">
                  <c:v>その他の世帯
621,805世帯</c:v>
                </c:pt>
              </c:strCache>
            </c:strRef>
          </c:cat>
          <c:val>
            <c:numRef>
              <c:f>集計!$W$7:$W$10</c:f>
              <c:numCache>
                <c:formatCode>General</c:formatCode>
                <c:ptCount val="4"/>
                <c:pt idx="2" formatCode="#,##0_);[Red]\(#,##0\)">
                  <c:v>408644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集計!$W$11:$W$14</c15:f>
                <c15:dlblRangeCache>
                  <c:ptCount val="4"/>
                  <c:pt idx="0">
                    <c:v>夫婦と子供から成る世帯
408,644世帯 (17.7%)</c:v>
                  </c:pt>
                  <c:pt idx="1">
                    <c:v>夫婦と子供から成る世帯
408,644世帯 (17.7%)</c:v>
                  </c:pt>
                  <c:pt idx="2">
                    <c:v>夫婦と子供から成る世帯
408,644世帯 (17.7%)</c:v>
                  </c:pt>
                  <c:pt idx="3">
                    <c:v>夫婦と子供から成る世帯
408,644世帯 (17.7%)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FE62-4853-A014-F0FA9D802655}"/>
            </c:ext>
          </c:extLst>
        </c:ser>
        <c:ser>
          <c:idx val="7"/>
          <c:order val="7"/>
          <c:tx>
            <c:strRef>
              <c:f>集計!$X$6</c:f>
              <c:strCache>
                <c:ptCount val="1"/>
                <c:pt idx="0">
                  <c:v>ひとり親世帯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F6-47E6-8853-0C372DA7C0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F6-47E6-8853-0C372DA7C0F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279AD43-B636-4429-A4D2-4A7EC562801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5F6-47E6-8853-0C372DA7C0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F6-47E6-8853-0C372DA7C0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集計!$P$7:$P$10</c:f>
              <c:strCache>
                <c:ptCount val="4"/>
                <c:pt idx="0">
                  <c:v>単身世帯
756,223世帯</c:v>
                </c:pt>
                <c:pt idx="1">
                  <c:v>夫婦のみ世帯
491,848世帯</c:v>
                </c:pt>
                <c:pt idx="2">
                  <c:v>子育て世帯
442,408世帯</c:v>
                </c:pt>
                <c:pt idx="3">
                  <c:v>その他の世帯
621,805世帯</c:v>
                </c:pt>
              </c:strCache>
            </c:strRef>
          </c:cat>
          <c:val>
            <c:numRef>
              <c:f>集計!$X$7:$X$10</c:f>
              <c:numCache>
                <c:formatCode>General</c:formatCode>
                <c:ptCount val="4"/>
                <c:pt idx="2" formatCode="#,##0_);[Red]\(#,##0\)">
                  <c:v>33764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集計!$X$11:$X$14</c15:f>
                <c15:dlblRangeCache>
                  <c:ptCount val="4"/>
                  <c:pt idx="0">
                    <c:v>ひとり親世帯
33,764世帯 (1.5%)</c:v>
                  </c:pt>
                  <c:pt idx="1">
                    <c:v>ひとり親世帯
33,764世帯 (1.5%)</c:v>
                  </c:pt>
                  <c:pt idx="2">
                    <c:v>ひとり親世帯
33,764世帯 (1.5%)</c:v>
                  </c:pt>
                  <c:pt idx="3">
                    <c:v>ひとり親世帯
33,764世帯 (1.5%)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FE62-4853-A014-F0FA9D802655}"/>
            </c:ext>
          </c:extLst>
        </c:ser>
        <c:ser>
          <c:idx val="8"/>
          <c:order val="8"/>
          <c:tx>
            <c:strRef>
              <c:f>集計!$Y$6</c:f>
              <c:strCache>
                <c:ptCount val="1"/>
                <c:pt idx="0">
                  <c:v>高齢者を含まない世帯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8B-4D3C-B914-DC4CC017AFD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8B-4D3C-B914-DC4CC017AFD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8B-4D3C-B914-DC4CC017AFD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DD25E23-B9B4-4CF0-8FF3-2BCE96492AD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F8B-4D3C-B914-DC4CC017A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集計!$P$7:$P$10</c:f>
              <c:strCache>
                <c:ptCount val="4"/>
                <c:pt idx="0">
                  <c:v>単身世帯
756,223世帯</c:v>
                </c:pt>
                <c:pt idx="1">
                  <c:v>夫婦のみ世帯
491,848世帯</c:v>
                </c:pt>
                <c:pt idx="2">
                  <c:v>子育て世帯
442,408世帯</c:v>
                </c:pt>
                <c:pt idx="3">
                  <c:v>その他の世帯
621,805世帯</c:v>
                </c:pt>
              </c:strCache>
            </c:strRef>
          </c:cat>
          <c:val>
            <c:numRef>
              <c:f>集計!$Y$7:$Y$10</c:f>
              <c:numCache>
                <c:formatCode>General</c:formatCode>
                <c:ptCount val="4"/>
                <c:pt idx="3" formatCode="#,##0_);[Red]\(#,##0\)">
                  <c:v>258162.41282656742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集計!$Y$11:$Y$14</c15:f>
                <c15:dlblRangeCache>
                  <c:ptCount val="4"/>
                  <c:pt idx="0">
                    <c:v>高齢者を含まない世帯
258,162世帯 (11.2%)</c:v>
                  </c:pt>
                  <c:pt idx="1">
                    <c:v>高齢者を含まない世帯
258,162世帯 (11.2%)</c:v>
                  </c:pt>
                  <c:pt idx="2">
                    <c:v>高齢者を含まない世帯
258,162世帯 (11.2%)</c:v>
                  </c:pt>
                  <c:pt idx="3">
                    <c:v>高齢者を含まない世帯
258,162世帯 (11.2%)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FE62-4853-A014-F0FA9D802655}"/>
            </c:ext>
          </c:extLst>
        </c:ser>
        <c:ser>
          <c:idx val="9"/>
          <c:order val="9"/>
          <c:tx>
            <c:strRef>
              <c:f>集計!$Z$6</c:f>
              <c:strCache>
                <c:ptCount val="1"/>
                <c:pt idx="0">
                  <c:v>高齢者を含む世帯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F6-47E6-8853-0C372DA7C0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F6-47E6-8853-0C372DA7C0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F6-47E6-8853-0C372DA7C0F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E79D81A-45BD-461B-AFA1-542252C45CF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5F6-47E6-8853-0C372DA7C0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集計!$P$7:$P$10</c:f>
              <c:strCache>
                <c:ptCount val="4"/>
                <c:pt idx="0">
                  <c:v>単身世帯
756,223世帯</c:v>
                </c:pt>
                <c:pt idx="1">
                  <c:v>夫婦のみ世帯
491,848世帯</c:v>
                </c:pt>
                <c:pt idx="2">
                  <c:v>子育て世帯
442,408世帯</c:v>
                </c:pt>
                <c:pt idx="3">
                  <c:v>その他の世帯
621,805世帯</c:v>
                </c:pt>
              </c:strCache>
            </c:strRef>
          </c:cat>
          <c:val>
            <c:numRef>
              <c:f>集計!$Z$7:$Z$10</c:f>
              <c:numCache>
                <c:formatCode>General</c:formatCode>
                <c:ptCount val="4"/>
                <c:pt idx="3" formatCode="#,##0_);[Red]\(#,##0\)">
                  <c:v>363642.58717343258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集計!$Z$11:$Z$14</c15:f>
                <c15:dlblRangeCache>
                  <c:ptCount val="4"/>
                  <c:pt idx="0">
                    <c:v>高齢者を含む世帯
363,643世帯 (15.7%)</c:v>
                  </c:pt>
                  <c:pt idx="1">
                    <c:v>高齢者を含む世帯
363,643世帯 (15.7%)</c:v>
                  </c:pt>
                  <c:pt idx="2">
                    <c:v>高齢者を含む世帯
363,643世帯 (15.7%)</c:v>
                  </c:pt>
                  <c:pt idx="3">
                    <c:v>高齢者を含む世帯
363,643世帯 (15.7%)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FE62-4853-A014-F0FA9D8026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442774416"/>
        <c:axId val="442779824"/>
      </c:barChart>
      <c:catAx>
        <c:axId val="442774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42779824"/>
        <c:crosses val="autoZero"/>
        <c:auto val="1"/>
        <c:lblAlgn val="ctr"/>
        <c:lblOffset val="100"/>
        <c:noMultiLvlLbl val="0"/>
      </c:catAx>
      <c:valAx>
        <c:axId val="4427798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0.93876862482200385"/>
              <c:y val="9.04223912949702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4277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33618</xdr:colOff>
      <xdr:row>17</xdr:row>
      <xdr:rowOff>0</xdr:rowOff>
    </xdr:from>
    <xdr:to>
      <xdr:col>24</xdr:col>
      <xdr:colOff>806503</xdr:colOff>
      <xdr:row>30</xdr:row>
      <xdr:rowOff>136072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201706</xdr:colOff>
      <xdr:row>21</xdr:row>
      <xdr:rowOff>79002</xdr:rowOff>
    </xdr:from>
    <xdr:to>
      <xdr:col>11</xdr:col>
      <xdr:colOff>573181</xdr:colOff>
      <xdr:row>22</xdr:row>
      <xdr:rowOff>259977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8673353" y="4438090"/>
          <a:ext cx="371475" cy="3714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</cdr:x>
      <cdr:y>0</cdr:y>
    </cdr:from>
    <cdr:to>
      <cdr:x>0.48278</cdr:x>
      <cdr:y>0.09848</cdr:y>
    </cdr:to>
    <cdr:sp macro="" textlink="集計!$P$11">
      <cdr:nvSpPr>
        <cdr:cNvPr id="2" name="テキスト ボックス 1"/>
        <cdr:cNvSpPr txBox="1"/>
      </cdr:nvSpPr>
      <cdr:spPr>
        <a:xfrm xmlns:a="http://schemas.openxmlformats.org/drawingml/2006/main">
          <a:off x="6569" y="0"/>
          <a:ext cx="3962884" cy="292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>
          <a:spAutoFit/>
        </a:bodyPr>
        <a:lstStyle xmlns:a="http://schemas.openxmlformats.org/drawingml/2006/main"/>
        <a:p xmlns:a="http://schemas.openxmlformats.org/drawingml/2006/main">
          <a:fld id="{28F0F843-CA23-4429-8696-F6C95C4BB10C}" type="TxLink">
            <a:rPr lang="ja-JP" altLang="en-US" sz="1200" b="0" i="0" u="none" strike="noStrik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pPr/>
            <a:t>世帯総数　2,312,284世帯　（H27国調ベース）</a:t>
          </a:fld>
          <a:endParaRPr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0.10174</cdr:x>
      <cdr:y>0.92236</cdr:y>
    </cdr:from>
    <cdr:to>
      <cdr:x>0.58372</cdr:x>
      <cdr:y>0.99768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6F34A34-5498-4CBE-8F56-D16421BC86E3}"/>
            </a:ext>
          </a:extLst>
        </cdr:cNvPr>
        <cdr:cNvSpPr txBox="1"/>
      </cdr:nvSpPr>
      <cdr:spPr>
        <a:xfrm xmlns:a="http://schemas.openxmlformats.org/drawingml/2006/main">
          <a:off x="836214" y="3372489"/>
          <a:ext cx="3961617" cy="275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0" i="0" u="none" strike="noStrik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　）内の％は世帯総数に対する割合</a:t>
          </a:r>
          <a:endParaRPr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6"/>
  <sheetViews>
    <sheetView tabSelected="1" view="pageBreakPreview" topLeftCell="A6" zoomScaleNormal="120" zoomScaleSheetLayoutView="100" workbookViewId="0">
      <selection activeCell="A13" sqref="A13"/>
    </sheetView>
  </sheetViews>
  <sheetFormatPr defaultRowHeight="13.5" outlineLevelCol="1" x14ac:dyDescent="0.15"/>
  <cols>
    <col min="2" max="2" width="2.125" hidden="1" customWidth="1" outlineLevel="1"/>
    <col min="3" max="3" width="15.125" hidden="1" customWidth="1" outlineLevel="1"/>
    <col min="4" max="4" width="10.125" style="2" hidden="1" customWidth="1" outlineLevel="1"/>
    <col min="5" max="5" width="11.625" hidden="1" customWidth="1" outlineLevel="1"/>
    <col min="6" max="6" width="2.875" style="4" hidden="1" customWidth="1" outlineLevel="1"/>
    <col min="7" max="7" width="28.625" hidden="1" customWidth="1" outlineLevel="1"/>
    <col min="8" max="10" width="10.125" hidden="1" customWidth="1" outlineLevel="1"/>
    <col min="11" max="11" width="2.125" hidden="1" customWidth="1" outlineLevel="1"/>
    <col min="12" max="12" width="9" hidden="1" customWidth="1" outlineLevel="1"/>
    <col min="13" max="13" width="2.125" hidden="1" customWidth="1" outlineLevel="1"/>
    <col min="14" max="14" width="13" hidden="1" customWidth="1" outlineLevel="1"/>
    <col min="15" max="15" width="9" hidden="1" customWidth="1" outlineLevel="1"/>
    <col min="16" max="16" width="10.875" customWidth="1" collapsed="1"/>
    <col min="17" max="26" width="10.875" customWidth="1"/>
    <col min="27" max="27" width="2.125" customWidth="1"/>
  </cols>
  <sheetData>
    <row r="1" spans="2:27" hidden="1" x14ac:dyDescent="0.15"/>
    <row r="2" spans="2:27" ht="20.100000000000001" hidden="1" customHeight="1" x14ac:dyDescent="0.15">
      <c r="B2" s="1" t="s">
        <v>129</v>
      </c>
      <c r="Q2" t="s">
        <v>168</v>
      </c>
    </row>
    <row r="3" spans="2:27" ht="18" hidden="1" customHeight="1" x14ac:dyDescent="0.15">
      <c r="B3" s="1" t="s">
        <v>160</v>
      </c>
      <c r="M3" s="1" t="s">
        <v>159</v>
      </c>
      <c r="N3" s="1"/>
      <c r="Q3" s="24">
        <f>Q7/$O$11</f>
        <v>0.13312481707116641</v>
      </c>
      <c r="R3" s="24">
        <f t="shared" ref="R3:S3" si="0">R7/$O$11</f>
        <v>6.25966372023712E-2</v>
      </c>
      <c r="S3" s="24">
        <f t="shared" si="0"/>
        <v>0.13132444493261528</v>
      </c>
      <c r="T3" s="24">
        <f>T8/$O$11</f>
        <v>7.9748854379479331E-2</v>
      </c>
      <c r="U3" s="24">
        <f t="shared" ref="U3:V3" si="1">U8/$O$11</f>
        <v>6.4671986659078206E-3</v>
      </c>
      <c r="V3" s="24">
        <f t="shared" si="1"/>
        <v>0.12649484232905647</v>
      </c>
      <c r="W3" s="24">
        <f>W9/$O$11</f>
        <v>0.17672742621581086</v>
      </c>
      <c r="X3" s="24">
        <f t="shared" ref="X3" si="2">X9/$O$11</f>
        <v>1.4602012555551134E-2</v>
      </c>
      <c r="Y3" s="24">
        <f>Y10/$O$11</f>
        <v>0.11164822868928186</v>
      </c>
      <c r="Z3" s="24">
        <f>Z10/$O$11</f>
        <v>0.15726553795875964</v>
      </c>
    </row>
    <row r="4" spans="2:27" ht="12" hidden="1" customHeight="1" x14ac:dyDescent="0.15">
      <c r="B4" s="12"/>
      <c r="C4" s="12"/>
      <c r="D4" s="5"/>
      <c r="E4" s="12"/>
      <c r="F4" s="13"/>
      <c r="G4" s="12"/>
      <c r="H4" s="12"/>
      <c r="I4" s="12"/>
      <c r="J4" s="12"/>
      <c r="K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5" hidden="1" customHeight="1" x14ac:dyDescent="0.15">
      <c r="B5" s="12"/>
      <c r="C5" s="12" t="s">
        <v>67</v>
      </c>
      <c r="D5" s="63">
        <f>'統計データ入力シート（H27国調）'!C9</f>
        <v>2312284</v>
      </c>
      <c r="E5" s="21">
        <f>D5/1000</f>
        <v>2312.2840000000001</v>
      </c>
      <c r="F5" s="13"/>
      <c r="G5" s="12"/>
      <c r="H5" s="12"/>
      <c r="I5" s="12"/>
      <c r="J5" s="12"/>
      <c r="K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27" ht="40.5" x14ac:dyDescent="0.15">
      <c r="B6" s="12"/>
      <c r="C6" s="12"/>
      <c r="D6" s="5"/>
      <c r="E6" s="12"/>
      <c r="F6" s="13"/>
      <c r="G6" s="12"/>
      <c r="H6" s="12"/>
      <c r="I6" s="31" t="s">
        <v>145</v>
      </c>
      <c r="J6" s="12"/>
      <c r="K6" s="12"/>
      <c r="M6" s="12"/>
      <c r="N6" s="12"/>
      <c r="O6" s="12"/>
      <c r="P6" s="12"/>
      <c r="Q6" s="31" t="s">
        <v>138</v>
      </c>
      <c r="R6" s="31" t="s">
        <v>144</v>
      </c>
      <c r="S6" s="31" t="s">
        <v>139</v>
      </c>
      <c r="T6" s="31" t="s">
        <v>135</v>
      </c>
      <c r="U6" s="31" t="s">
        <v>134</v>
      </c>
      <c r="V6" s="31" t="s">
        <v>143</v>
      </c>
      <c r="W6" s="31" t="s">
        <v>146</v>
      </c>
      <c r="X6" s="31" t="s">
        <v>147</v>
      </c>
      <c r="Y6" s="31" t="s">
        <v>137</v>
      </c>
      <c r="Z6" s="31" t="s">
        <v>134</v>
      </c>
      <c r="AA6" s="12"/>
    </row>
    <row r="7" spans="2:27" ht="15" customHeight="1" x14ac:dyDescent="0.15">
      <c r="B7" s="12"/>
      <c r="C7" s="12" t="s">
        <v>130</v>
      </c>
      <c r="D7" s="65">
        <f>'統計データ入力シート（H27国調）'!V53</f>
        <v>756223</v>
      </c>
      <c r="E7" s="21">
        <f>D7/1000</f>
        <v>756.22299999999996</v>
      </c>
      <c r="F7" s="22"/>
      <c r="G7" s="12" t="s">
        <v>138</v>
      </c>
      <c r="H7" s="39">
        <f>SUM('統計データ入力シート（H27国調）'!V54:V61)</f>
        <v>290300</v>
      </c>
      <c r="I7" s="39">
        <f>H7+H7/SUM($H$7:$H$9)*$H$10</f>
        <v>307822.38451658498</v>
      </c>
      <c r="J7" s="21">
        <f>I7/1000</f>
        <v>307.82238451658498</v>
      </c>
      <c r="K7" s="21"/>
      <c r="L7" s="3"/>
      <c r="M7" s="21"/>
      <c r="N7" s="12" t="s">
        <v>130</v>
      </c>
      <c r="O7" s="25">
        <f>D7</f>
        <v>756223</v>
      </c>
      <c r="P7" s="78" t="str">
        <f>N7&amp;CHAR(10)&amp;TEXT(O7,"#,##0")&amp;"世帯"</f>
        <v>単身世帯
756,223世帯</v>
      </c>
      <c r="Q7" s="79">
        <f>I7</f>
        <v>307822.38451658498</v>
      </c>
      <c r="R7" s="80">
        <f>I8</f>
        <v>144741.20265684769</v>
      </c>
      <c r="S7" s="81">
        <f>I9</f>
        <v>303659.41282656736</v>
      </c>
      <c r="T7" s="12"/>
      <c r="U7" s="12"/>
      <c r="V7" s="12"/>
      <c r="W7" s="12"/>
      <c r="X7" s="12"/>
      <c r="Y7" s="12"/>
      <c r="Z7" s="12"/>
      <c r="AA7" s="78"/>
    </row>
    <row r="8" spans="2:27" ht="15" customHeight="1" x14ac:dyDescent="0.15">
      <c r="B8" s="12"/>
      <c r="C8" s="12"/>
      <c r="D8" s="5"/>
      <c r="E8" s="12"/>
      <c r="F8" s="13"/>
      <c r="G8" s="12" t="s">
        <v>141</v>
      </c>
      <c r="H8" s="40">
        <f>SUM('統計データ入力シート（H27国調）'!V62:V64)</f>
        <v>136502</v>
      </c>
      <c r="I8" s="66">
        <f t="shared" ref="I8:I9" si="3">H8+H8/SUM($H$7:$H$9)*$H$10</f>
        <v>144741.20265684769</v>
      </c>
      <c r="J8" s="21">
        <f>I8/1000</f>
        <v>144.74120265684769</v>
      </c>
      <c r="K8" s="21"/>
      <c r="L8" s="3"/>
      <c r="M8" s="21"/>
      <c r="N8" s="12" t="s">
        <v>142</v>
      </c>
      <c r="O8" s="26">
        <f>D12</f>
        <v>491848</v>
      </c>
      <c r="P8" s="78" t="str">
        <f t="shared" ref="P8:P10" si="4">N8&amp;CHAR(10)&amp;TEXT(O8,"#,##0")&amp;"世帯"</f>
        <v>夫婦のみ世帯
491,848世帯</v>
      </c>
      <c r="Q8" s="12"/>
      <c r="R8" s="12"/>
      <c r="S8" s="12"/>
      <c r="T8" s="82">
        <f>H12</f>
        <v>184402</v>
      </c>
      <c r="U8" s="83">
        <f>H15</f>
        <v>14954</v>
      </c>
      <c r="V8" s="84">
        <f>H14</f>
        <v>292492</v>
      </c>
      <c r="W8" s="12"/>
      <c r="X8" s="12"/>
      <c r="Y8" s="12"/>
      <c r="Z8" s="12"/>
      <c r="AA8" s="78"/>
    </row>
    <row r="9" spans="2:27" ht="15" customHeight="1" x14ac:dyDescent="0.15">
      <c r="B9" s="12"/>
      <c r="C9" s="12"/>
      <c r="D9" s="5"/>
      <c r="E9" s="12"/>
      <c r="F9" s="13"/>
      <c r="G9" s="12" t="s">
        <v>139</v>
      </c>
      <c r="H9" s="41">
        <f>SUM('統計データ入力シート（H27国調）'!V65:V69)</f>
        <v>286374</v>
      </c>
      <c r="I9" s="41">
        <f t="shared" si="3"/>
        <v>303659.41282656736</v>
      </c>
      <c r="J9" s="21">
        <f>I9/1000</f>
        <v>303.65941282656735</v>
      </c>
      <c r="K9" s="21"/>
      <c r="L9" s="3"/>
      <c r="M9" s="21"/>
      <c r="N9" s="12" t="s">
        <v>131</v>
      </c>
      <c r="O9" s="27">
        <f>D18</f>
        <v>442408</v>
      </c>
      <c r="P9" s="78" t="str">
        <f t="shared" si="4"/>
        <v>子育て世帯
442,408世帯</v>
      </c>
      <c r="Q9" s="12"/>
      <c r="R9" s="12"/>
      <c r="S9" s="12"/>
      <c r="T9" s="12"/>
      <c r="U9" s="12"/>
      <c r="V9" s="12"/>
      <c r="W9" s="27">
        <f>D18-H22</f>
        <v>408644</v>
      </c>
      <c r="X9" s="85">
        <f>H22</f>
        <v>33764</v>
      </c>
      <c r="Y9" s="12"/>
      <c r="Z9" s="12"/>
      <c r="AA9" s="78"/>
    </row>
    <row r="10" spans="2:27" ht="15" customHeight="1" x14ac:dyDescent="0.15">
      <c r="B10" s="12"/>
      <c r="C10" s="12"/>
      <c r="D10" s="5"/>
      <c r="E10" s="12"/>
      <c r="F10" s="13"/>
      <c r="G10" s="12" t="s">
        <v>140</v>
      </c>
      <c r="H10" s="42">
        <f>'統計データ入力シート（H27国調）'!V70</f>
        <v>43047</v>
      </c>
      <c r="I10" s="43"/>
      <c r="J10" s="21"/>
      <c r="K10" s="21"/>
      <c r="L10" s="3"/>
      <c r="M10" s="21"/>
      <c r="N10" s="12" t="s">
        <v>136</v>
      </c>
      <c r="O10" s="28">
        <f>D25</f>
        <v>621805</v>
      </c>
      <c r="P10" s="78" t="str">
        <f t="shared" si="4"/>
        <v>その他の世帯
621,805世帯</v>
      </c>
      <c r="Q10" s="12"/>
      <c r="R10" s="12"/>
      <c r="S10" s="12"/>
      <c r="T10" s="12"/>
      <c r="U10" s="12"/>
      <c r="V10" s="12"/>
      <c r="W10" s="12"/>
      <c r="X10" s="12"/>
      <c r="Y10" s="86">
        <f>H25</f>
        <v>258162.41282656742</v>
      </c>
      <c r="Z10" s="87">
        <f>H26</f>
        <v>363642.58717343258</v>
      </c>
      <c r="AA10" s="78"/>
    </row>
    <row r="11" spans="2:27" ht="15" customHeight="1" x14ac:dyDescent="0.15">
      <c r="B11" s="12"/>
      <c r="C11" s="12"/>
      <c r="D11" s="5"/>
      <c r="E11" s="12"/>
      <c r="F11" s="13"/>
      <c r="G11" s="12"/>
      <c r="H11" s="43"/>
      <c r="I11" s="43"/>
      <c r="J11" s="12"/>
      <c r="K11" s="12"/>
      <c r="M11" s="12"/>
      <c r="N11" s="12"/>
      <c r="O11" s="29">
        <f>D5</f>
        <v>2312284</v>
      </c>
      <c r="P11" s="32" t="str">
        <f>"世帯総数　"&amp;TEXT($O$11,"#,##0")&amp;"世帯　（H27国調ベース）"</f>
        <v>世帯総数　2,312,284世帯　（H27国調ベース）</v>
      </c>
      <c r="Q11" s="32" t="str">
        <f>Q6&amp;CHAR(10)&amp;TEXT(Q7,"#,##0")&amp;"世帯 "&amp;"("&amp;TEXT(Q7/$O$11,"0.0%")&amp;")"</f>
        <v>若中年単身（50歳未満）
307,822世帯 (13.3%)</v>
      </c>
      <c r="R11" s="32" t="str">
        <f>R6&amp;CHAR(10)&amp;TEXT(R7,"#,##0")&amp;"世帯 "&amp;"("&amp;TEXT(R7/$O$11,"0.0%")&amp;")"</f>
        <v>単身世帯（50～64歳）
144,741世帯 (6.3%)</v>
      </c>
      <c r="S11" s="32" t="str">
        <f>S6&amp;CHAR(10)&amp;TEXT(S7,"#,##0")&amp;"世帯 "&amp;"("&amp;TEXT(S7/$O$11,"0.0%")&amp;")"</f>
        <v>高齢単身（65歳以上）
303,659世帯 (13.1%)</v>
      </c>
      <c r="T11" s="32" t="str">
        <f>T6&amp;CHAR(10)&amp;TEXT(T8,"#,##0")&amp;"世帯 "&amp;"("&amp;TEXT(T8/$O$11,"0.0%")&amp;")"</f>
        <v>その他の夫婦のみ世帯
184,402世帯 (8.0%)</v>
      </c>
      <c r="U11" s="32" t="str">
        <f>U6&amp;" "&amp;TEXT(U8,"#,##0")&amp;"世帯 "&amp;"("&amp;TEXT(U8/$O$11,"0.0%")&amp;")"</f>
        <v>高齢者を含む世帯 14,954世帯 (0.6%)</v>
      </c>
      <c r="V11" s="32" t="str">
        <f>V6&amp;CHAR(10)&amp;TEXT(V8,"#,##0")&amp;"世帯 "&amp;"("&amp;TEXT(V8/$O$11,"0.0%")&amp;")"</f>
        <v>高齢夫婦世帯
292,492世帯 (12.6%)</v>
      </c>
      <c r="W11" s="32" t="str">
        <f>W6&amp;CHAR(10)&amp;TEXT(W9,"#,##0")&amp;"世帯 "&amp;"("&amp;TEXT(W9/$O$11,"0.0%")&amp;")"</f>
        <v>夫婦と子供から成る世帯
408,644世帯 (17.7%)</v>
      </c>
      <c r="X11" s="32" t="str">
        <f>X6&amp;CHAR(10)&amp;TEXT(X9,"#,##0")&amp;"世帯 "&amp;"("&amp;TEXT(X9/$O$11,"0.0%")&amp;")"</f>
        <v>ひとり親世帯
33,764世帯 (1.5%)</v>
      </c>
      <c r="Y11" s="32" t="str">
        <f>Y6&amp;CHAR(10)&amp;TEXT(Y10,"#,##0")&amp;"世帯 "&amp;"("&amp;TEXT(Y10/$O$11,"0.0%")&amp;")"</f>
        <v>高齢者を含まない世帯
258,162世帯 (11.2%)</v>
      </c>
      <c r="Z11" s="34" t="str">
        <f>Z6&amp;CHAR(10)&amp;TEXT(Z10,"#,##0")&amp;"世帯 "&amp;"("&amp;TEXT(Z10/$O$11,"0.0%")&amp;")"</f>
        <v>高齢者を含む世帯
363,643世帯 (15.7%)</v>
      </c>
      <c r="AA11" s="78"/>
    </row>
    <row r="12" spans="2:27" ht="15" customHeight="1" x14ac:dyDescent="0.15">
      <c r="B12" s="12"/>
      <c r="C12" s="13" t="s">
        <v>150</v>
      </c>
      <c r="D12" s="67">
        <f>'統計データ入力シート（H27国調）'!F80</f>
        <v>491848</v>
      </c>
      <c r="E12" s="22">
        <f>D12/1000</f>
        <v>491.84800000000001</v>
      </c>
      <c r="F12" s="22"/>
      <c r="G12" s="13" t="s">
        <v>135</v>
      </c>
      <c r="H12" s="68">
        <f>D12-H13</f>
        <v>184402</v>
      </c>
      <c r="I12" s="44">
        <f>H12/1000</f>
        <v>184.40199999999999</v>
      </c>
      <c r="J12" s="12"/>
      <c r="K12" s="12"/>
      <c r="M12" s="12"/>
      <c r="N12" s="12"/>
      <c r="O12" s="12"/>
      <c r="P12" s="33"/>
      <c r="Q12" s="32" t="str">
        <f>Q11</f>
        <v>若中年単身（50歳未満）
307,822世帯 (13.3%)</v>
      </c>
      <c r="R12" s="32" t="str">
        <f t="shared" ref="R12:Z14" si="5">R11</f>
        <v>単身世帯（50～64歳）
144,741世帯 (6.3%)</v>
      </c>
      <c r="S12" s="32" t="str">
        <f t="shared" si="5"/>
        <v>高齢単身（65歳以上）
303,659世帯 (13.1%)</v>
      </c>
      <c r="T12" s="32" t="str">
        <f t="shared" si="5"/>
        <v>その他の夫婦のみ世帯
184,402世帯 (8.0%)</v>
      </c>
      <c r="U12" s="32" t="str">
        <f t="shared" si="5"/>
        <v>高齢者を含む世帯 14,954世帯 (0.6%)</v>
      </c>
      <c r="V12" s="32" t="str">
        <f t="shared" si="5"/>
        <v>高齢夫婦世帯
292,492世帯 (12.6%)</v>
      </c>
      <c r="W12" s="32" t="str">
        <f t="shared" si="5"/>
        <v>夫婦と子供から成る世帯
408,644世帯 (17.7%)</v>
      </c>
      <c r="X12" s="32" t="str">
        <f t="shared" si="5"/>
        <v>ひとり親世帯
33,764世帯 (1.5%)</v>
      </c>
      <c r="Y12" s="32" t="str">
        <f t="shared" si="5"/>
        <v>高齢者を含まない世帯
258,162世帯 (11.2%)</v>
      </c>
      <c r="Z12" s="34" t="str">
        <f t="shared" si="5"/>
        <v>高齢者を含む世帯
363,643世帯 (15.7%)</v>
      </c>
      <c r="AA12" s="12"/>
    </row>
    <row r="13" spans="2:27" ht="15" customHeight="1" x14ac:dyDescent="0.15">
      <c r="B13" s="12"/>
      <c r="C13" s="12"/>
      <c r="D13" s="5"/>
      <c r="E13" s="12"/>
      <c r="F13" s="13"/>
      <c r="G13" s="13" t="s">
        <v>133</v>
      </c>
      <c r="H13" s="45">
        <f>'統計データ入力シート（H27国調）'!F81</f>
        <v>307446</v>
      </c>
      <c r="I13" s="43"/>
      <c r="J13" s="12"/>
      <c r="K13" s="12"/>
      <c r="M13" s="12"/>
      <c r="N13" s="12"/>
      <c r="O13" s="12"/>
      <c r="P13" s="32"/>
      <c r="Q13" s="32" t="str">
        <f>Q12</f>
        <v>若中年単身（50歳未満）
307,822世帯 (13.3%)</v>
      </c>
      <c r="R13" s="32" t="str">
        <f t="shared" si="5"/>
        <v>単身世帯（50～64歳）
144,741世帯 (6.3%)</v>
      </c>
      <c r="S13" s="32" t="str">
        <f t="shared" si="5"/>
        <v>高齢単身（65歳以上）
303,659世帯 (13.1%)</v>
      </c>
      <c r="T13" s="32" t="str">
        <f t="shared" si="5"/>
        <v>その他の夫婦のみ世帯
184,402世帯 (8.0%)</v>
      </c>
      <c r="U13" s="32" t="str">
        <f t="shared" si="5"/>
        <v>高齢者を含む世帯 14,954世帯 (0.6%)</v>
      </c>
      <c r="V13" s="32" t="str">
        <f t="shared" si="5"/>
        <v>高齢夫婦世帯
292,492世帯 (12.6%)</v>
      </c>
      <c r="W13" s="32" t="str">
        <f t="shared" si="5"/>
        <v>夫婦と子供から成る世帯
408,644世帯 (17.7%)</v>
      </c>
      <c r="X13" s="32" t="str">
        <f t="shared" si="5"/>
        <v>ひとり親世帯
33,764世帯 (1.5%)</v>
      </c>
      <c r="Y13" s="32" t="str">
        <f t="shared" si="5"/>
        <v>高齢者を含まない世帯
258,162世帯 (11.2%)</v>
      </c>
      <c r="Z13" s="34" t="str">
        <f t="shared" si="5"/>
        <v>高齢者を含む世帯
363,643世帯 (15.7%)</v>
      </c>
      <c r="AA13" s="12"/>
    </row>
    <row r="14" spans="2:27" ht="15" customHeight="1" x14ac:dyDescent="0.15">
      <c r="B14" s="12"/>
      <c r="C14" s="12"/>
      <c r="D14" s="5"/>
      <c r="E14" s="12"/>
      <c r="F14" s="13"/>
      <c r="G14" s="13" t="s">
        <v>155</v>
      </c>
      <c r="H14" s="69">
        <f>'統計データ入力シート（H27国調）'!D98</f>
        <v>292492</v>
      </c>
      <c r="I14" s="44">
        <f>H14/1000</f>
        <v>292.49200000000002</v>
      </c>
      <c r="J14" s="12"/>
      <c r="K14" s="12"/>
      <c r="M14" s="12"/>
      <c r="N14" s="12"/>
      <c r="O14" s="12"/>
      <c r="P14" s="32"/>
      <c r="Q14" s="32" t="str">
        <f>Q13</f>
        <v>若中年単身（50歳未満）
307,822世帯 (13.3%)</v>
      </c>
      <c r="R14" s="32" t="str">
        <f t="shared" si="5"/>
        <v>単身世帯（50～64歳）
144,741世帯 (6.3%)</v>
      </c>
      <c r="S14" s="32" t="str">
        <f t="shared" si="5"/>
        <v>高齢単身（65歳以上）
303,659世帯 (13.1%)</v>
      </c>
      <c r="T14" s="32" t="str">
        <f t="shared" si="5"/>
        <v>その他の夫婦のみ世帯
184,402世帯 (8.0%)</v>
      </c>
      <c r="U14" s="32" t="str">
        <f t="shared" si="5"/>
        <v>高齢者を含む世帯 14,954世帯 (0.6%)</v>
      </c>
      <c r="V14" s="32" t="str">
        <f t="shared" si="5"/>
        <v>高齢夫婦世帯
292,492世帯 (12.6%)</v>
      </c>
      <c r="W14" s="32" t="str">
        <f t="shared" si="5"/>
        <v>夫婦と子供から成る世帯
408,644世帯 (17.7%)</v>
      </c>
      <c r="X14" s="32" t="str">
        <f t="shared" si="5"/>
        <v>ひとり親世帯
33,764世帯 (1.5%)</v>
      </c>
      <c r="Y14" s="32" t="str">
        <f t="shared" si="5"/>
        <v>高齢者を含まない世帯
258,162世帯 (11.2%)</v>
      </c>
      <c r="Z14" s="34" t="str">
        <f t="shared" si="5"/>
        <v>高齢者を含む世帯
363,643世帯 (15.7%)</v>
      </c>
      <c r="AA14" s="12"/>
    </row>
    <row r="15" spans="2:27" ht="15" customHeight="1" x14ac:dyDescent="0.15">
      <c r="B15" s="12"/>
      <c r="C15" s="12"/>
      <c r="D15" s="5"/>
      <c r="E15" s="12"/>
      <c r="F15" s="13"/>
      <c r="G15" s="13" t="s">
        <v>134</v>
      </c>
      <c r="H15" s="70">
        <f>H13-H14</f>
        <v>14954</v>
      </c>
      <c r="I15" s="44">
        <f>H15/1000</f>
        <v>14.954000000000001</v>
      </c>
      <c r="J15" s="12"/>
      <c r="K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2:27" ht="18" customHeight="1" x14ac:dyDescent="0.15">
      <c r="B16" s="12"/>
      <c r="C16" s="12"/>
      <c r="D16" s="5"/>
      <c r="E16" s="12"/>
      <c r="F16" s="13"/>
      <c r="G16" s="12"/>
      <c r="H16" s="43"/>
      <c r="I16" s="43"/>
      <c r="J16" s="12"/>
      <c r="K16" s="12"/>
      <c r="M16" s="12"/>
      <c r="N16" s="12"/>
      <c r="O16" s="12"/>
      <c r="P16" s="30" t="s">
        <v>179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2:27" ht="15" customHeight="1" x14ac:dyDescent="0.15">
      <c r="B17" s="12"/>
      <c r="C17" s="12"/>
      <c r="D17" s="5"/>
      <c r="E17" s="12"/>
      <c r="F17" s="13"/>
      <c r="G17" s="13" t="s">
        <v>177</v>
      </c>
      <c r="H17" s="43"/>
      <c r="I17" s="43"/>
      <c r="J17" s="12"/>
      <c r="K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2:27" ht="15" customHeight="1" x14ac:dyDescent="0.15">
      <c r="B18" s="12"/>
      <c r="C18" s="12" t="s">
        <v>131</v>
      </c>
      <c r="D18" s="71">
        <f>SUM(H18:H20)</f>
        <v>442408</v>
      </c>
      <c r="E18" s="21">
        <f>D18/1000</f>
        <v>442.40800000000002</v>
      </c>
      <c r="F18" s="22"/>
      <c r="G18" s="12" t="s">
        <v>175</v>
      </c>
      <c r="H18" s="49">
        <f>'統計データ入力シート（H27国調）'!N13</f>
        <v>389858</v>
      </c>
      <c r="I18" s="44">
        <f>H18/1000</f>
        <v>389.858</v>
      </c>
      <c r="J18" s="12"/>
      <c r="K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2:27" ht="15" customHeight="1" x14ac:dyDescent="0.15">
      <c r="B19" s="12"/>
      <c r="C19" s="12"/>
      <c r="D19" s="5"/>
      <c r="E19" s="12"/>
      <c r="F19" s="13"/>
      <c r="G19" s="12" t="s">
        <v>172</v>
      </c>
      <c r="H19" s="50">
        <f>'統計データ入力シート（H27国調）'!N14</f>
        <v>4361</v>
      </c>
      <c r="I19" s="44">
        <f t="shared" ref="I19:I20" si="6">H19/1000</f>
        <v>4.3609999999999998</v>
      </c>
      <c r="J19" s="12"/>
      <c r="K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2:27" ht="15" customHeight="1" x14ac:dyDescent="0.15">
      <c r="B20" s="12"/>
      <c r="C20" s="12"/>
      <c r="D20" s="5"/>
      <c r="E20" s="12"/>
      <c r="F20" s="13"/>
      <c r="G20" s="12" t="s">
        <v>174</v>
      </c>
      <c r="H20" s="50">
        <f>'統計データ入力シート（H27国調）'!N15</f>
        <v>48189</v>
      </c>
      <c r="I20" s="44">
        <f t="shared" si="6"/>
        <v>48.189</v>
      </c>
      <c r="J20" s="12"/>
      <c r="K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2:27" x14ac:dyDescent="0.15">
      <c r="B21" s="12"/>
      <c r="C21" s="12"/>
      <c r="D21" s="5"/>
      <c r="E21" s="12"/>
      <c r="F21" s="13"/>
      <c r="G21" s="12"/>
      <c r="H21" s="46"/>
      <c r="I21" s="46"/>
      <c r="J21" s="31"/>
      <c r="K21" s="8"/>
      <c r="L21" s="6"/>
      <c r="M21" s="8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2:27" ht="15" customHeight="1" x14ac:dyDescent="0.15">
      <c r="B22" s="12"/>
      <c r="C22" s="12"/>
      <c r="D22" s="5"/>
      <c r="E22" s="12"/>
      <c r="F22" s="13"/>
      <c r="G22" s="12" t="s">
        <v>147</v>
      </c>
      <c r="H22" s="72">
        <f>SUM('統計データ入力シート（H27国調）'!N42,'統計データ入力シート（H27国調）'!N44)</f>
        <v>33764</v>
      </c>
      <c r="I22" s="44">
        <f>H22/1000</f>
        <v>33.764000000000003</v>
      </c>
      <c r="J22" s="8"/>
      <c r="K22" s="73"/>
      <c r="L22" s="7"/>
      <c r="M22" s="7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2:27" ht="30" customHeight="1" x14ac:dyDescent="0.15">
      <c r="B23" s="12"/>
      <c r="C23" s="12"/>
      <c r="D23" s="5"/>
      <c r="E23" s="12"/>
      <c r="F23" s="13"/>
      <c r="G23" s="23"/>
      <c r="H23" s="35"/>
      <c r="I23" s="35"/>
      <c r="J23" s="35"/>
      <c r="K23" s="13"/>
      <c r="L23" s="4"/>
      <c r="M23" s="1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2:27" ht="15" customHeight="1" x14ac:dyDescent="0.15">
      <c r="B24" s="12"/>
      <c r="C24" s="12"/>
      <c r="D24" s="5"/>
      <c r="E24" s="12"/>
      <c r="F24" s="13"/>
      <c r="G24" s="12"/>
      <c r="H24" s="43"/>
      <c r="I24" s="43"/>
      <c r="J24" s="12"/>
      <c r="K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ht="15" customHeight="1" x14ac:dyDescent="0.15">
      <c r="B25" s="12"/>
      <c r="C25" s="12" t="s">
        <v>136</v>
      </c>
      <c r="D25" s="74">
        <f>D5-D7-D12-D18</f>
        <v>621805</v>
      </c>
      <c r="E25" s="21">
        <f>D25/1000</f>
        <v>621.80499999999995</v>
      </c>
      <c r="F25" s="13"/>
      <c r="G25" s="12" t="s">
        <v>137</v>
      </c>
      <c r="H25" s="75">
        <f>D25-H26</f>
        <v>258162.41282656742</v>
      </c>
      <c r="I25" s="47">
        <f>H25/1000</f>
        <v>258.16241282656745</v>
      </c>
      <c r="J25" s="12"/>
      <c r="K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 ht="15" customHeight="1" x14ac:dyDescent="0.15">
      <c r="B26" s="12"/>
      <c r="C26" s="12"/>
      <c r="D26" s="5"/>
      <c r="E26" s="12"/>
      <c r="F26" s="13"/>
      <c r="G26" s="12" t="s">
        <v>134</v>
      </c>
      <c r="H26" s="76">
        <f>H29-I9-H14-H15</f>
        <v>363642.58717343258</v>
      </c>
      <c r="I26" s="48">
        <f>H26/1000</f>
        <v>363.64258717343256</v>
      </c>
      <c r="J26" s="12"/>
      <c r="K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 ht="15" customHeight="1" x14ac:dyDescent="0.15">
      <c r="B27" s="12"/>
      <c r="C27" s="12"/>
      <c r="D27" s="5"/>
      <c r="E27" s="12"/>
      <c r="F27" s="13"/>
      <c r="G27" s="12"/>
      <c r="H27" s="12"/>
      <c r="I27" s="12"/>
      <c r="J27" s="12"/>
      <c r="K27" s="8"/>
      <c r="L27" s="8"/>
      <c r="M27" s="8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 x14ac:dyDescent="0.15">
      <c r="B28" s="12"/>
      <c r="C28" s="12"/>
      <c r="D28" s="5"/>
      <c r="E28" s="12"/>
      <c r="F28" s="13"/>
      <c r="G28" s="12"/>
      <c r="H28" s="36"/>
      <c r="I28" s="36"/>
      <c r="J28" s="36"/>
      <c r="K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 ht="15" customHeight="1" x14ac:dyDescent="0.15">
      <c r="B29" s="12"/>
      <c r="C29" s="12"/>
      <c r="D29" s="5"/>
      <c r="E29" s="12"/>
      <c r="F29" s="13"/>
      <c r="G29" s="77" t="s">
        <v>178</v>
      </c>
      <c r="H29" s="64">
        <f>'統計データ入力シート（H27国調）'!C81</f>
        <v>974748</v>
      </c>
      <c r="I29" s="37"/>
      <c r="J29" s="37"/>
      <c r="K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ht="30" customHeight="1" x14ac:dyDescent="0.15">
      <c r="B30" s="12"/>
      <c r="C30" s="12"/>
      <c r="D30" s="5"/>
      <c r="E30" s="12"/>
      <c r="F30" s="13"/>
      <c r="G30" s="38"/>
      <c r="H30" s="37"/>
      <c r="I30" s="37"/>
      <c r="J30" s="37"/>
      <c r="K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 x14ac:dyDescent="0.15">
      <c r="B31" s="12"/>
      <c r="C31" s="12"/>
      <c r="D31" s="5"/>
      <c r="E31" s="12"/>
      <c r="F31" s="13"/>
      <c r="G31" s="13"/>
      <c r="H31" s="8"/>
      <c r="I31" s="8"/>
      <c r="J31" s="8"/>
      <c r="K31" s="8"/>
      <c r="L31" s="8"/>
      <c r="M31" s="8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ht="15" customHeight="1" x14ac:dyDescent="0.15">
      <c r="B32" s="12"/>
      <c r="C32" s="12"/>
      <c r="D32" s="5"/>
      <c r="E32" s="12"/>
      <c r="F32" s="13"/>
      <c r="G32" s="13"/>
      <c r="H32" s="8"/>
      <c r="I32" s="8"/>
      <c r="J32" s="8"/>
      <c r="K32" s="13"/>
      <c r="L32" s="4"/>
      <c r="M32" s="1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 ht="18" customHeight="1" x14ac:dyDescent="0.15">
      <c r="B33" s="12"/>
      <c r="C33" s="12"/>
      <c r="D33" s="5"/>
      <c r="E33" s="12"/>
      <c r="F33" s="13"/>
      <c r="G33" s="13"/>
      <c r="H33" s="13"/>
      <c r="I33" s="13"/>
      <c r="J33" s="13"/>
      <c r="K33" s="12"/>
      <c r="M33" s="12"/>
      <c r="N33" s="12"/>
      <c r="O33" s="12"/>
      <c r="P33" s="30" t="s">
        <v>162</v>
      </c>
      <c r="Q33" s="12"/>
      <c r="R33" s="12"/>
      <c r="S33" s="12"/>
      <c r="T33" s="12"/>
      <c r="U33" s="30" t="s">
        <v>165</v>
      </c>
      <c r="V33" s="12"/>
      <c r="W33" s="12"/>
      <c r="X33" s="12"/>
      <c r="Y33" s="12"/>
      <c r="Z33" s="12"/>
      <c r="AA33" s="12"/>
    </row>
    <row r="34" spans="2:27" ht="30" customHeight="1" x14ac:dyDescent="0.15">
      <c r="B34" s="12"/>
      <c r="C34" s="12"/>
      <c r="D34" s="5"/>
      <c r="E34" s="12"/>
      <c r="F34" s="13"/>
      <c r="G34" s="13"/>
      <c r="H34" s="36"/>
      <c r="I34" s="36"/>
      <c r="J34" s="13"/>
      <c r="K34" s="12"/>
      <c r="M34" s="12"/>
      <c r="N34" s="12"/>
      <c r="O34" s="12"/>
      <c r="P34" s="88" t="s">
        <v>161</v>
      </c>
      <c r="Q34" s="31" t="s">
        <v>138</v>
      </c>
      <c r="R34" s="31" t="s">
        <v>144</v>
      </c>
      <c r="S34" s="31" t="s">
        <v>139</v>
      </c>
      <c r="T34" s="12"/>
      <c r="U34" s="88" t="s">
        <v>161</v>
      </c>
      <c r="V34" s="31" t="s">
        <v>135</v>
      </c>
      <c r="W34" s="31" t="s">
        <v>163</v>
      </c>
      <c r="X34" s="31" t="s">
        <v>164</v>
      </c>
      <c r="Y34" s="12"/>
      <c r="Z34" s="12"/>
      <c r="AA34" s="12"/>
    </row>
    <row r="35" spans="2:27" ht="15" customHeight="1" x14ac:dyDescent="0.15">
      <c r="B35" s="12"/>
      <c r="C35" s="12"/>
      <c r="D35" s="5"/>
      <c r="E35" s="12"/>
      <c r="F35" s="13"/>
      <c r="G35" s="13"/>
      <c r="H35" s="8"/>
      <c r="I35" s="8"/>
      <c r="J35" s="13"/>
      <c r="K35" s="12"/>
      <c r="M35" s="12"/>
      <c r="N35" s="12"/>
      <c r="O35" s="12"/>
      <c r="P35" s="78">
        <f>O7</f>
        <v>756223</v>
      </c>
      <c r="Q35" s="78">
        <f>Q7</f>
        <v>307822.38451658498</v>
      </c>
      <c r="R35" s="78">
        <f>R7</f>
        <v>144741.20265684769</v>
      </c>
      <c r="S35" s="78">
        <f>S7</f>
        <v>303659.41282656736</v>
      </c>
      <c r="T35" s="12"/>
      <c r="U35" s="78">
        <f>O8</f>
        <v>491848</v>
      </c>
      <c r="V35" s="78">
        <f>T8</f>
        <v>184402</v>
      </c>
      <c r="W35" s="78">
        <f>U8</f>
        <v>14954</v>
      </c>
      <c r="X35" s="78">
        <f>V8</f>
        <v>292492</v>
      </c>
      <c r="Y35" s="12"/>
      <c r="Z35" s="12"/>
      <c r="AA35" s="12"/>
    </row>
    <row r="36" spans="2:27" ht="15" customHeight="1" x14ac:dyDescent="0.15">
      <c r="B36" s="12"/>
      <c r="C36" s="12"/>
      <c r="D36" s="5"/>
      <c r="E36" s="12"/>
      <c r="F36" s="13"/>
      <c r="G36" s="13"/>
      <c r="H36" s="8"/>
      <c r="I36" s="8"/>
      <c r="J36" s="13"/>
      <c r="K36" s="12"/>
      <c r="M36" s="12"/>
      <c r="N36" s="12"/>
      <c r="O36" s="12"/>
      <c r="P36" s="89">
        <f>P35/$P35</f>
        <v>1</v>
      </c>
      <c r="Q36" s="89">
        <f>Q35/$P35</f>
        <v>0.40705239660336301</v>
      </c>
      <c r="R36" s="89">
        <f>R35/$P35</f>
        <v>0.19140015928746903</v>
      </c>
      <c r="S36" s="89">
        <f>S35/$P35</f>
        <v>0.40154744410916804</v>
      </c>
      <c r="T36" s="12"/>
      <c r="U36" s="89">
        <f>U35/$U35</f>
        <v>1</v>
      </c>
      <c r="V36" s="89">
        <f>V35/$U35</f>
        <v>0.37491664091345295</v>
      </c>
      <c r="W36" s="89">
        <f>W35/$U35</f>
        <v>3.040370195670207E-2</v>
      </c>
      <c r="X36" s="89">
        <f>X35/$U35</f>
        <v>0.59467965712984494</v>
      </c>
      <c r="Y36" s="12"/>
      <c r="Z36" s="12"/>
      <c r="AA36" s="12"/>
    </row>
    <row r="37" spans="2:27" ht="22.5" x14ac:dyDescent="0.15">
      <c r="B37" s="12"/>
      <c r="C37" s="12"/>
      <c r="D37" s="5"/>
      <c r="E37" s="12"/>
      <c r="F37" s="13"/>
      <c r="G37" s="13"/>
      <c r="H37" s="8"/>
      <c r="I37" s="8"/>
      <c r="J37" s="13"/>
      <c r="K37" s="12"/>
      <c r="M37" s="12"/>
      <c r="N37" s="12"/>
      <c r="O37" s="12"/>
      <c r="P37" s="90" t="s">
        <v>169</v>
      </c>
      <c r="Q37" s="91">
        <f>Q35/$O$11</f>
        <v>0.13312481707116641</v>
      </c>
      <c r="R37" s="91">
        <f t="shared" ref="R37:S37" si="7">R35/$O$11</f>
        <v>6.25966372023712E-2</v>
      </c>
      <c r="S37" s="91">
        <f t="shared" si="7"/>
        <v>0.13132444493261528</v>
      </c>
      <c r="T37" s="12"/>
      <c r="U37" s="90" t="s">
        <v>169</v>
      </c>
      <c r="V37" s="91">
        <f>V35/$O$11</f>
        <v>7.9748854379479331E-2</v>
      </c>
      <c r="W37" s="91">
        <f t="shared" ref="W37:X37" si="8">W35/$O$11</f>
        <v>6.4671986659078206E-3</v>
      </c>
      <c r="X37" s="91">
        <f t="shared" si="8"/>
        <v>0.12649484232905647</v>
      </c>
      <c r="Y37" s="12"/>
      <c r="Z37" s="12"/>
      <c r="AA37" s="12"/>
    </row>
    <row r="38" spans="2:27" ht="18" customHeight="1" x14ac:dyDescent="0.15">
      <c r="B38" s="12"/>
      <c r="C38" s="12"/>
      <c r="D38" s="5"/>
      <c r="E38" s="12"/>
      <c r="F38" s="13"/>
      <c r="G38" s="13"/>
      <c r="H38" s="13"/>
      <c r="I38" s="13"/>
      <c r="J38" s="13"/>
      <c r="K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2:27" ht="15" customHeight="1" x14ac:dyDescent="0.15">
      <c r="B39" s="12"/>
      <c r="C39" s="12"/>
      <c r="D39" s="5"/>
      <c r="E39" s="12"/>
      <c r="F39" s="22"/>
      <c r="G39" s="13"/>
      <c r="H39" s="8"/>
      <c r="I39" s="13"/>
      <c r="J39" s="13"/>
      <c r="K39" s="12"/>
      <c r="M39" s="12"/>
      <c r="N39" s="12"/>
      <c r="O39" s="12"/>
      <c r="P39" s="30" t="s">
        <v>166</v>
      </c>
      <c r="Q39" s="12"/>
      <c r="R39" s="12"/>
      <c r="S39" s="12"/>
      <c r="T39" s="12"/>
      <c r="U39" s="30" t="s">
        <v>167</v>
      </c>
      <c r="V39" s="12"/>
      <c r="W39" s="12"/>
      <c r="X39" s="12"/>
      <c r="Y39" s="12"/>
      <c r="Z39" s="12"/>
      <c r="AA39" s="12"/>
    </row>
    <row r="40" spans="2:27" x14ac:dyDescent="0.15">
      <c r="B40" s="12"/>
      <c r="C40" s="12"/>
      <c r="D40" s="5"/>
      <c r="E40" s="12"/>
      <c r="F40" s="13"/>
      <c r="G40" s="13"/>
      <c r="H40" s="13"/>
      <c r="I40" s="13"/>
      <c r="J40" s="13"/>
      <c r="K40" s="12"/>
      <c r="M40" s="12"/>
      <c r="N40" s="12"/>
      <c r="O40" s="12"/>
      <c r="P40" s="93" t="s">
        <v>161</v>
      </c>
      <c r="Q40" s="92" t="s">
        <v>146</v>
      </c>
      <c r="R40" s="92" t="s">
        <v>147</v>
      </c>
      <c r="S40" s="31"/>
      <c r="T40" s="12"/>
      <c r="U40" s="93" t="s">
        <v>161</v>
      </c>
      <c r="V40" s="92" t="s">
        <v>137</v>
      </c>
      <c r="W40" s="92" t="s">
        <v>134</v>
      </c>
      <c r="X40" s="12"/>
      <c r="Y40" s="12"/>
      <c r="Z40" s="12"/>
      <c r="AA40" s="12"/>
    </row>
    <row r="41" spans="2:27" ht="15" customHeight="1" x14ac:dyDescent="0.15">
      <c r="B41" s="12"/>
      <c r="C41" s="12"/>
      <c r="D41" s="5"/>
      <c r="E41" s="12"/>
      <c r="F41" s="13"/>
      <c r="G41" s="12"/>
      <c r="H41" s="12"/>
      <c r="I41" s="12"/>
      <c r="J41" s="12"/>
      <c r="K41" s="12"/>
      <c r="M41" s="12"/>
      <c r="N41" s="12"/>
      <c r="O41" s="12"/>
      <c r="P41" s="93"/>
      <c r="Q41" s="92"/>
      <c r="R41" s="92"/>
      <c r="S41" s="31"/>
      <c r="T41" s="12"/>
      <c r="U41" s="93"/>
      <c r="V41" s="92"/>
      <c r="W41" s="92"/>
      <c r="X41" s="12"/>
      <c r="Y41" s="12"/>
      <c r="Z41" s="12"/>
      <c r="AA41" s="12"/>
    </row>
    <row r="42" spans="2:27" ht="15" customHeight="1" x14ac:dyDescent="0.15">
      <c r="B42" s="12"/>
      <c r="C42" s="12"/>
      <c r="D42" s="5"/>
      <c r="E42" s="12"/>
      <c r="F42" s="13"/>
      <c r="G42" s="12"/>
      <c r="H42" s="12"/>
      <c r="I42" s="12"/>
      <c r="J42" s="12"/>
      <c r="K42" s="12"/>
      <c r="M42" s="12"/>
      <c r="N42" s="12"/>
      <c r="O42" s="12"/>
      <c r="P42" s="93"/>
      <c r="Q42" s="92"/>
      <c r="R42" s="92"/>
      <c r="S42" s="12"/>
      <c r="T42" s="12"/>
      <c r="U42" s="93"/>
      <c r="V42" s="92"/>
      <c r="W42" s="92"/>
      <c r="X42" s="12"/>
      <c r="Y42" s="12"/>
      <c r="Z42" s="12"/>
      <c r="AA42" s="12"/>
    </row>
    <row r="43" spans="2:27" ht="15" customHeight="1" x14ac:dyDescent="0.15">
      <c r="B43" s="12"/>
      <c r="C43" s="12"/>
      <c r="D43" s="5"/>
      <c r="E43" s="12"/>
      <c r="F43" s="13"/>
      <c r="G43" s="12"/>
      <c r="H43" s="12"/>
      <c r="I43" s="12"/>
      <c r="J43" s="12"/>
      <c r="K43" s="12"/>
      <c r="M43" s="12"/>
      <c r="N43" s="12"/>
      <c r="O43" s="12"/>
      <c r="P43" s="78">
        <f>O9</f>
        <v>442408</v>
      </c>
      <c r="Q43" s="78">
        <f>W9</f>
        <v>408644</v>
      </c>
      <c r="R43" s="78">
        <f>X9</f>
        <v>33764</v>
      </c>
      <c r="S43" s="78"/>
      <c r="T43" s="12"/>
      <c r="U43" s="78">
        <f>O10</f>
        <v>621805</v>
      </c>
      <c r="V43" s="78">
        <f>Y10</f>
        <v>258162.41282656742</v>
      </c>
      <c r="W43" s="78">
        <f>Z10</f>
        <v>363642.58717343258</v>
      </c>
      <c r="X43" s="12"/>
      <c r="Y43" s="12"/>
      <c r="Z43" s="12"/>
      <c r="AA43" s="12"/>
    </row>
    <row r="44" spans="2:27" ht="15" customHeight="1" x14ac:dyDescent="0.15">
      <c r="B44" s="12"/>
      <c r="C44" s="12"/>
      <c r="D44" s="5"/>
      <c r="E44" s="12"/>
      <c r="F44" s="13"/>
      <c r="G44" s="12"/>
      <c r="H44" s="12"/>
      <c r="I44" s="12"/>
      <c r="J44" s="12"/>
      <c r="K44" s="12"/>
      <c r="M44" s="12"/>
      <c r="N44" s="12"/>
      <c r="O44" s="12"/>
      <c r="P44" s="89">
        <f>P43/$P43</f>
        <v>1</v>
      </c>
      <c r="Q44" s="89">
        <f>Q43/$P43</f>
        <v>0.92368130775212021</v>
      </c>
      <c r="R44" s="89">
        <f>R43/$P43</f>
        <v>7.631869224787978E-2</v>
      </c>
      <c r="S44" s="89"/>
      <c r="T44" s="12"/>
      <c r="U44" s="89">
        <f>U43/$U43</f>
        <v>1</v>
      </c>
      <c r="V44" s="89">
        <f>V43/$U43</f>
        <v>0.4151822722984978</v>
      </c>
      <c r="W44" s="89">
        <f>W43/$U43</f>
        <v>0.5848177277015022</v>
      </c>
      <c r="X44" s="12"/>
      <c r="Y44" s="12"/>
      <c r="Z44" s="12"/>
      <c r="AA44" s="12"/>
    </row>
    <row r="45" spans="2:27" ht="22.5" x14ac:dyDescent="0.15">
      <c r="M45" s="12"/>
      <c r="N45" s="12"/>
      <c r="O45" s="12"/>
      <c r="P45" s="90" t="s">
        <v>169</v>
      </c>
      <c r="Q45" s="91">
        <f>Q43/$O$11</f>
        <v>0.17672742621581086</v>
      </c>
      <c r="R45" s="91">
        <f t="shared" ref="R45" si="9">R43/$O$11</f>
        <v>1.4602012555551134E-2</v>
      </c>
      <c r="S45" s="12"/>
      <c r="T45" s="12"/>
      <c r="U45" s="90" t="s">
        <v>169</v>
      </c>
      <c r="V45" s="91">
        <f>V43/$O$11</f>
        <v>0.11164822868928186</v>
      </c>
      <c r="W45" s="91">
        <f t="shared" ref="W45" si="10">W43/$O$11</f>
        <v>0.15726553795875964</v>
      </c>
      <c r="X45" s="12"/>
      <c r="Y45" s="12"/>
      <c r="Z45" s="12"/>
      <c r="AA45" s="12"/>
    </row>
    <row r="46" spans="2:27" x14ac:dyDescent="0.15"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</sheetData>
  <mergeCells count="6">
    <mergeCell ref="W40:W42"/>
    <mergeCell ref="P40:P42"/>
    <mergeCell ref="Q40:Q42"/>
    <mergeCell ref="R40:R42"/>
    <mergeCell ref="U40:U42"/>
    <mergeCell ref="V40:V42"/>
  </mergeCells>
  <phoneticPr fontId="18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05"/>
  <sheetViews>
    <sheetView topLeftCell="A10" zoomScale="85" zoomScaleNormal="85" workbookViewId="0"/>
  </sheetViews>
  <sheetFormatPr defaultRowHeight="13.5" x14ac:dyDescent="0.15"/>
  <cols>
    <col min="2" max="2" width="57.375" bestFit="1" customWidth="1"/>
    <col min="3" max="3" width="10.625" bestFit="1" customWidth="1"/>
    <col min="4" max="5" width="9.125" bestFit="1" customWidth="1"/>
    <col min="6" max="6" width="9.5" bestFit="1" customWidth="1"/>
    <col min="7" max="10" width="9.125" bestFit="1" customWidth="1"/>
    <col min="11" max="32" width="9" customWidth="1"/>
    <col min="33" max="36" width="9.125" bestFit="1" customWidth="1"/>
  </cols>
  <sheetData>
    <row r="2" spans="2:21" ht="20.100000000000001" customHeight="1" x14ac:dyDescent="0.15">
      <c r="B2" s="9" t="s">
        <v>148</v>
      </c>
    </row>
    <row r="4" spans="2:21" ht="20.100000000000001" customHeight="1" x14ac:dyDescent="0.15">
      <c r="B4" s="1" t="s">
        <v>151</v>
      </c>
    </row>
    <row r="5" spans="2:21" ht="20.100000000000001" customHeight="1" x14ac:dyDescent="0.15">
      <c r="B5" t="s">
        <v>128</v>
      </c>
    </row>
    <row r="6" spans="2:21" ht="20.100000000000001" customHeight="1" x14ac:dyDescent="0.15"/>
    <row r="7" spans="2:21" ht="67.5" x14ac:dyDescent="0.15">
      <c r="B7" s="10"/>
      <c r="C7" s="10" t="s">
        <v>67</v>
      </c>
      <c r="D7" s="10" t="s">
        <v>66</v>
      </c>
      <c r="E7" s="10" t="s">
        <v>127</v>
      </c>
      <c r="F7" s="10" t="s">
        <v>126</v>
      </c>
      <c r="G7" s="10" t="s">
        <v>125</v>
      </c>
      <c r="H7" s="10" t="s">
        <v>124</v>
      </c>
      <c r="I7" s="10" t="s">
        <v>123</v>
      </c>
      <c r="J7" s="10" t="s">
        <v>122</v>
      </c>
      <c r="K7" s="10" t="s">
        <v>121</v>
      </c>
      <c r="L7" s="10" t="s">
        <v>120</v>
      </c>
      <c r="M7" s="10" t="s">
        <v>119</v>
      </c>
      <c r="N7" s="10" t="s">
        <v>176</v>
      </c>
      <c r="O7" s="10" t="s">
        <v>118</v>
      </c>
      <c r="P7" s="10" t="s">
        <v>117</v>
      </c>
      <c r="Q7" s="10" t="s">
        <v>116</v>
      </c>
      <c r="R7" s="10" t="s">
        <v>115</v>
      </c>
      <c r="S7" s="10" t="s">
        <v>114</v>
      </c>
      <c r="T7" s="10" t="s">
        <v>113</v>
      </c>
      <c r="U7" s="10" t="s">
        <v>112</v>
      </c>
    </row>
    <row r="8" spans="2:21" ht="14.25" thickBot="1" x14ac:dyDescent="0.2">
      <c r="B8" s="16" t="s">
        <v>149</v>
      </c>
      <c r="U8" s="20"/>
    </row>
    <row r="9" spans="2:21" x14ac:dyDescent="0.15">
      <c r="B9" s="17" t="s">
        <v>0</v>
      </c>
      <c r="C9" s="51">
        <v>2312284</v>
      </c>
      <c r="D9" s="52">
        <v>5431772</v>
      </c>
      <c r="E9" s="52">
        <v>201020</v>
      </c>
      <c r="F9" s="52">
        <v>796738</v>
      </c>
      <c r="G9" s="52">
        <v>264020</v>
      </c>
      <c r="H9" s="52">
        <v>349553</v>
      </c>
      <c r="I9" s="52">
        <v>1396537</v>
      </c>
      <c r="J9" s="54">
        <v>550598</v>
      </c>
      <c r="K9" s="52">
        <v>428111</v>
      </c>
      <c r="L9" s="52">
        <v>1703384</v>
      </c>
      <c r="M9" s="52">
        <v>705372</v>
      </c>
      <c r="N9" s="52">
        <v>510494</v>
      </c>
      <c r="O9" s="52">
        <v>2005285</v>
      </c>
      <c r="P9" s="52">
        <v>867862</v>
      </c>
      <c r="Q9" s="52">
        <v>567719</v>
      </c>
      <c r="R9" s="52">
        <v>2181932</v>
      </c>
      <c r="S9" s="52">
        <v>971402</v>
      </c>
      <c r="T9" s="52">
        <v>106233</v>
      </c>
      <c r="U9" s="54">
        <v>523956</v>
      </c>
    </row>
    <row r="10" spans="2:21" x14ac:dyDescent="0.15">
      <c r="B10" s="17" t="s">
        <v>111</v>
      </c>
      <c r="C10" s="59">
        <v>1534922</v>
      </c>
      <c r="D10" s="56">
        <v>4617577</v>
      </c>
      <c r="E10" s="56">
        <v>200525</v>
      </c>
      <c r="F10" s="56">
        <v>794337</v>
      </c>
      <c r="G10" s="56">
        <v>263398</v>
      </c>
      <c r="H10" s="56">
        <v>348619</v>
      </c>
      <c r="I10" s="56">
        <v>1392130</v>
      </c>
      <c r="J10" s="58">
        <v>549214</v>
      </c>
      <c r="K10" s="56">
        <v>426909</v>
      </c>
      <c r="L10" s="56">
        <v>1697951</v>
      </c>
      <c r="M10" s="56">
        <v>703501</v>
      </c>
      <c r="N10" s="56">
        <v>506484</v>
      </c>
      <c r="O10" s="56">
        <v>1996061</v>
      </c>
      <c r="P10" s="56">
        <v>862879</v>
      </c>
      <c r="Q10" s="56">
        <v>551999</v>
      </c>
      <c r="R10" s="56">
        <v>2160187</v>
      </c>
      <c r="S10" s="56">
        <v>954475</v>
      </c>
      <c r="T10" s="56">
        <v>105855</v>
      </c>
      <c r="U10" s="58">
        <v>521783</v>
      </c>
    </row>
    <row r="11" spans="2:21" x14ac:dyDescent="0.15">
      <c r="B11" s="17" t="s">
        <v>110</v>
      </c>
      <c r="C11" s="59">
        <v>1370236</v>
      </c>
      <c r="D11" s="56">
        <v>3921108</v>
      </c>
      <c r="E11" s="56">
        <v>180332</v>
      </c>
      <c r="F11" s="56">
        <v>681723</v>
      </c>
      <c r="G11" s="56">
        <v>236961</v>
      </c>
      <c r="H11" s="56">
        <v>309164</v>
      </c>
      <c r="I11" s="56">
        <v>1177407</v>
      </c>
      <c r="J11" s="58">
        <v>488530</v>
      </c>
      <c r="K11" s="56">
        <v>375912</v>
      </c>
      <c r="L11" s="56">
        <v>1424804</v>
      </c>
      <c r="M11" s="56">
        <v>621629</v>
      </c>
      <c r="N11" s="56">
        <v>442436</v>
      </c>
      <c r="O11" s="56">
        <v>1660178</v>
      </c>
      <c r="P11" s="56">
        <v>756515</v>
      </c>
      <c r="Q11" s="56">
        <v>479950</v>
      </c>
      <c r="R11" s="56">
        <v>1788644</v>
      </c>
      <c r="S11" s="56">
        <v>832968</v>
      </c>
      <c r="T11" s="56" t="s">
        <v>26</v>
      </c>
      <c r="U11" s="58" t="s">
        <v>26</v>
      </c>
    </row>
    <row r="12" spans="2:21" x14ac:dyDescent="0.15">
      <c r="B12" s="17" t="s">
        <v>109</v>
      </c>
      <c r="C12" s="59">
        <v>491848</v>
      </c>
      <c r="D12" s="56">
        <v>983696</v>
      </c>
      <c r="E12" s="56" t="s">
        <v>26</v>
      </c>
      <c r="F12" s="56" t="s">
        <v>26</v>
      </c>
      <c r="G12" s="56" t="s">
        <v>26</v>
      </c>
      <c r="H12" s="56" t="s">
        <v>26</v>
      </c>
      <c r="I12" s="56" t="s">
        <v>26</v>
      </c>
      <c r="J12" s="58" t="s">
        <v>26</v>
      </c>
      <c r="K12" s="56" t="s">
        <v>26</v>
      </c>
      <c r="L12" s="56" t="s">
        <v>26</v>
      </c>
      <c r="M12" s="56" t="s">
        <v>26</v>
      </c>
      <c r="N12" s="56">
        <v>28</v>
      </c>
      <c r="O12" s="56">
        <v>56</v>
      </c>
      <c r="P12" s="56">
        <v>31</v>
      </c>
      <c r="Q12" s="56">
        <v>149</v>
      </c>
      <c r="R12" s="56">
        <v>298</v>
      </c>
      <c r="S12" s="56">
        <v>181</v>
      </c>
      <c r="T12" s="56" t="s">
        <v>26</v>
      </c>
      <c r="U12" s="58" t="s">
        <v>26</v>
      </c>
    </row>
    <row r="13" spans="2:21" x14ac:dyDescent="0.15">
      <c r="B13" s="19" t="s">
        <v>170</v>
      </c>
      <c r="C13" s="59">
        <v>668447</v>
      </c>
      <c r="D13" s="56">
        <v>2442170</v>
      </c>
      <c r="E13" s="56">
        <v>171476</v>
      </c>
      <c r="F13" s="56">
        <v>656436</v>
      </c>
      <c r="G13" s="56">
        <v>226386</v>
      </c>
      <c r="H13" s="56">
        <v>283609</v>
      </c>
      <c r="I13" s="56">
        <v>1104372</v>
      </c>
      <c r="J13" s="58">
        <v>452869</v>
      </c>
      <c r="K13" s="56">
        <v>338156</v>
      </c>
      <c r="L13" s="56">
        <v>1317867</v>
      </c>
      <c r="M13" s="56">
        <v>566344</v>
      </c>
      <c r="N13" s="57">
        <v>389858</v>
      </c>
      <c r="O13" s="56">
        <v>1513913</v>
      </c>
      <c r="P13" s="56">
        <v>675999</v>
      </c>
      <c r="Q13" s="56">
        <v>418080</v>
      </c>
      <c r="R13" s="56">
        <v>1618611</v>
      </c>
      <c r="S13" s="56">
        <v>736017</v>
      </c>
      <c r="T13" s="56" t="s">
        <v>26</v>
      </c>
      <c r="U13" s="58" t="s">
        <v>26</v>
      </c>
    </row>
    <row r="14" spans="2:21" x14ac:dyDescent="0.15">
      <c r="B14" s="19" t="s">
        <v>171</v>
      </c>
      <c r="C14" s="59">
        <v>29184</v>
      </c>
      <c r="D14" s="56">
        <v>66762</v>
      </c>
      <c r="E14" s="56">
        <v>437</v>
      </c>
      <c r="F14" s="56">
        <v>1219</v>
      </c>
      <c r="G14" s="56">
        <v>504</v>
      </c>
      <c r="H14" s="56">
        <v>1687</v>
      </c>
      <c r="I14" s="56">
        <v>4763</v>
      </c>
      <c r="J14" s="58">
        <v>2285</v>
      </c>
      <c r="K14" s="56">
        <v>2814</v>
      </c>
      <c r="L14" s="56">
        <v>7852</v>
      </c>
      <c r="M14" s="56">
        <v>3964</v>
      </c>
      <c r="N14" s="57">
        <v>4361</v>
      </c>
      <c r="O14" s="56">
        <v>11912</v>
      </c>
      <c r="P14" s="56">
        <v>6321</v>
      </c>
      <c r="Q14" s="56">
        <v>5630</v>
      </c>
      <c r="R14" s="56">
        <v>15067</v>
      </c>
      <c r="S14" s="56">
        <v>8210</v>
      </c>
      <c r="T14" s="56" t="s">
        <v>26</v>
      </c>
      <c r="U14" s="58" t="s">
        <v>26</v>
      </c>
    </row>
    <row r="15" spans="2:21" x14ac:dyDescent="0.15">
      <c r="B15" s="19" t="s">
        <v>173</v>
      </c>
      <c r="C15" s="59">
        <v>180757</v>
      </c>
      <c r="D15" s="56">
        <v>428480</v>
      </c>
      <c r="E15" s="56">
        <v>8419</v>
      </c>
      <c r="F15" s="56">
        <v>24068</v>
      </c>
      <c r="G15" s="56">
        <v>10071</v>
      </c>
      <c r="H15" s="56">
        <v>23868</v>
      </c>
      <c r="I15" s="56">
        <v>68272</v>
      </c>
      <c r="J15" s="58">
        <v>33376</v>
      </c>
      <c r="K15" s="56">
        <v>34942</v>
      </c>
      <c r="L15" s="56">
        <v>99085</v>
      </c>
      <c r="M15" s="56">
        <v>51321</v>
      </c>
      <c r="N15" s="57">
        <v>48189</v>
      </c>
      <c r="O15" s="56">
        <v>134297</v>
      </c>
      <c r="P15" s="56">
        <v>74164</v>
      </c>
      <c r="Q15" s="56">
        <v>56091</v>
      </c>
      <c r="R15" s="56">
        <v>154668</v>
      </c>
      <c r="S15" s="56">
        <v>88560</v>
      </c>
      <c r="T15" s="56" t="s">
        <v>26</v>
      </c>
      <c r="U15" s="58" t="s">
        <v>26</v>
      </c>
    </row>
    <row r="16" spans="2:21" x14ac:dyDescent="0.15">
      <c r="B16" s="17" t="s">
        <v>108</v>
      </c>
      <c r="C16" s="59">
        <v>164686</v>
      </c>
      <c r="D16" s="56">
        <v>696469</v>
      </c>
      <c r="E16" s="56">
        <v>20193</v>
      </c>
      <c r="F16" s="56">
        <v>112614</v>
      </c>
      <c r="G16" s="56">
        <v>26437</v>
      </c>
      <c r="H16" s="56">
        <v>39455</v>
      </c>
      <c r="I16" s="56">
        <v>214723</v>
      </c>
      <c r="J16" s="58">
        <v>60684</v>
      </c>
      <c r="K16" s="56">
        <v>50997</v>
      </c>
      <c r="L16" s="56">
        <v>273147</v>
      </c>
      <c r="M16" s="56">
        <v>81872</v>
      </c>
      <c r="N16" s="56">
        <v>64048</v>
      </c>
      <c r="O16" s="56">
        <v>335883</v>
      </c>
      <c r="P16" s="56">
        <v>106364</v>
      </c>
      <c r="Q16" s="56">
        <v>72049</v>
      </c>
      <c r="R16" s="56">
        <v>371543</v>
      </c>
      <c r="S16" s="56">
        <v>121507</v>
      </c>
      <c r="T16" s="56">
        <v>105855</v>
      </c>
      <c r="U16" s="58">
        <v>521783</v>
      </c>
    </row>
    <row r="17" spans="2:21" x14ac:dyDescent="0.15">
      <c r="B17" s="17" t="s">
        <v>107</v>
      </c>
      <c r="C17" s="59">
        <v>6031</v>
      </c>
      <c r="D17" s="56">
        <v>24124</v>
      </c>
      <c r="E17" s="56" t="s">
        <v>26</v>
      </c>
      <c r="F17" s="56" t="s">
        <v>26</v>
      </c>
      <c r="G17" s="56" t="s">
        <v>26</v>
      </c>
      <c r="H17" s="56" t="s">
        <v>26</v>
      </c>
      <c r="I17" s="56" t="s">
        <v>26</v>
      </c>
      <c r="J17" s="58" t="s">
        <v>26</v>
      </c>
      <c r="K17" s="56" t="s">
        <v>26</v>
      </c>
      <c r="L17" s="56" t="s">
        <v>26</v>
      </c>
      <c r="M17" s="56" t="s">
        <v>26</v>
      </c>
      <c r="N17" s="56">
        <v>2</v>
      </c>
      <c r="O17" s="56">
        <v>8</v>
      </c>
      <c r="P17" s="56">
        <v>2</v>
      </c>
      <c r="Q17" s="56">
        <v>14</v>
      </c>
      <c r="R17" s="56">
        <v>56</v>
      </c>
      <c r="S17" s="56">
        <v>15</v>
      </c>
      <c r="T17" s="56" t="s">
        <v>26</v>
      </c>
      <c r="U17" s="58" t="s">
        <v>26</v>
      </c>
    </row>
    <row r="18" spans="2:21" x14ac:dyDescent="0.15">
      <c r="B18" s="17" t="s">
        <v>105</v>
      </c>
      <c r="C18" s="59">
        <v>4788</v>
      </c>
      <c r="D18" s="56">
        <v>19152</v>
      </c>
      <c r="E18" s="56" t="s">
        <v>26</v>
      </c>
      <c r="F18" s="56" t="s">
        <v>26</v>
      </c>
      <c r="G18" s="56" t="s">
        <v>26</v>
      </c>
      <c r="H18" s="56" t="s">
        <v>26</v>
      </c>
      <c r="I18" s="56" t="s">
        <v>26</v>
      </c>
      <c r="J18" s="58" t="s">
        <v>26</v>
      </c>
      <c r="K18" s="56" t="s">
        <v>26</v>
      </c>
      <c r="L18" s="56" t="s">
        <v>26</v>
      </c>
      <c r="M18" s="56" t="s">
        <v>26</v>
      </c>
      <c r="N18" s="56">
        <v>1</v>
      </c>
      <c r="O18" s="56">
        <v>4</v>
      </c>
      <c r="P18" s="56">
        <v>1</v>
      </c>
      <c r="Q18" s="56">
        <v>7</v>
      </c>
      <c r="R18" s="56">
        <v>28</v>
      </c>
      <c r="S18" s="56">
        <v>8</v>
      </c>
      <c r="T18" s="56" t="s">
        <v>26</v>
      </c>
      <c r="U18" s="58" t="s">
        <v>26</v>
      </c>
    </row>
    <row r="19" spans="2:21" x14ac:dyDescent="0.15">
      <c r="B19" s="17" t="s">
        <v>104</v>
      </c>
      <c r="C19" s="59">
        <v>1243</v>
      </c>
      <c r="D19" s="56">
        <v>4972</v>
      </c>
      <c r="E19" s="56" t="s">
        <v>26</v>
      </c>
      <c r="F19" s="56" t="s">
        <v>26</v>
      </c>
      <c r="G19" s="56" t="s">
        <v>26</v>
      </c>
      <c r="H19" s="56" t="s">
        <v>26</v>
      </c>
      <c r="I19" s="56" t="s">
        <v>26</v>
      </c>
      <c r="J19" s="58" t="s">
        <v>26</v>
      </c>
      <c r="K19" s="56" t="s">
        <v>26</v>
      </c>
      <c r="L19" s="56" t="s">
        <v>26</v>
      </c>
      <c r="M19" s="56" t="s">
        <v>26</v>
      </c>
      <c r="N19" s="56">
        <v>1</v>
      </c>
      <c r="O19" s="56">
        <v>4</v>
      </c>
      <c r="P19" s="56">
        <v>1</v>
      </c>
      <c r="Q19" s="56">
        <v>7</v>
      </c>
      <c r="R19" s="56">
        <v>28</v>
      </c>
      <c r="S19" s="56">
        <v>7</v>
      </c>
      <c r="T19" s="56" t="s">
        <v>26</v>
      </c>
      <c r="U19" s="58" t="s">
        <v>26</v>
      </c>
    </row>
    <row r="20" spans="2:21" x14ac:dyDescent="0.15">
      <c r="B20" s="17" t="s">
        <v>106</v>
      </c>
      <c r="C20" s="59">
        <v>25720</v>
      </c>
      <c r="D20" s="56">
        <v>77160</v>
      </c>
      <c r="E20" s="56" t="s">
        <v>26</v>
      </c>
      <c r="F20" s="56" t="s">
        <v>26</v>
      </c>
      <c r="G20" s="56" t="s">
        <v>26</v>
      </c>
      <c r="H20" s="56" t="s">
        <v>26</v>
      </c>
      <c r="I20" s="56" t="s">
        <v>26</v>
      </c>
      <c r="J20" s="58" t="s">
        <v>26</v>
      </c>
      <c r="K20" s="56" t="s">
        <v>26</v>
      </c>
      <c r="L20" s="56" t="s">
        <v>26</v>
      </c>
      <c r="M20" s="56" t="s">
        <v>26</v>
      </c>
      <c r="N20" s="56">
        <v>2</v>
      </c>
      <c r="O20" s="56">
        <v>6</v>
      </c>
      <c r="P20" s="56">
        <v>3</v>
      </c>
      <c r="Q20" s="56">
        <v>15</v>
      </c>
      <c r="R20" s="56">
        <v>45</v>
      </c>
      <c r="S20" s="56">
        <v>18</v>
      </c>
      <c r="T20" s="56" t="s">
        <v>26</v>
      </c>
      <c r="U20" s="58" t="s">
        <v>26</v>
      </c>
    </row>
    <row r="21" spans="2:21" x14ac:dyDescent="0.15">
      <c r="B21" s="17" t="s">
        <v>105</v>
      </c>
      <c r="C21" s="59">
        <v>18041</v>
      </c>
      <c r="D21" s="56">
        <v>54123</v>
      </c>
      <c r="E21" s="56" t="s">
        <v>26</v>
      </c>
      <c r="F21" s="56" t="s">
        <v>26</v>
      </c>
      <c r="G21" s="56" t="s">
        <v>26</v>
      </c>
      <c r="H21" s="56" t="s">
        <v>26</v>
      </c>
      <c r="I21" s="56" t="s">
        <v>26</v>
      </c>
      <c r="J21" s="58" t="s">
        <v>26</v>
      </c>
      <c r="K21" s="56" t="s">
        <v>26</v>
      </c>
      <c r="L21" s="56" t="s">
        <v>26</v>
      </c>
      <c r="M21" s="56" t="s">
        <v>26</v>
      </c>
      <c r="N21" s="56">
        <v>1</v>
      </c>
      <c r="O21" s="56">
        <v>3</v>
      </c>
      <c r="P21" s="56">
        <v>1</v>
      </c>
      <c r="Q21" s="56">
        <v>12</v>
      </c>
      <c r="R21" s="56">
        <v>36</v>
      </c>
      <c r="S21" s="56">
        <v>14</v>
      </c>
      <c r="T21" s="56" t="s">
        <v>26</v>
      </c>
      <c r="U21" s="58" t="s">
        <v>26</v>
      </c>
    </row>
    <row r="22" spans="2:21" x14ac:dyDescent="0.15">
      <c r="B22" s="17" t="s">
        <v>104</v>
      </c>
      <c r="C22" s="59">
        <v>7679</v>
      </c>
      <c r="D22" s="56">
        <v>23037</v>
      </c>
      <c r="E22" s="56" t="s">
        <v>26</v>
      </c>
      <c r="F22" s="56" t="s">
        <v>26</v>
      </c>
      <c r="G22" s="56" t="s">
        <v>26</v>
      </c>
      <c r="H22" s="56" t="s">
        <v>26</v>
      </c>
      <c r="I22" s="56" t="s">
        <v>26</v>
      </c>
      <c r="J22" s="58" t="s">
        <v>26</v>
      </c>
      <c r="K22" s="56" t="s">
        <v>26</v>
      </c>
      <c r="L22" s="56" t="s">
        <v>26</v>
      </c>
      <c r="M22" s="56" t="s">
        <v>26</v>
      </c>
      <c r="N22" s="56">
        <v>1</v>
      </c>
      <c r="O22" s="56">
        <v>3</v>
      </c>
      <c r="P22" s="56">
        <v>2</v>
      </c>
      <c r="Q22" s="56">
        <v>3</v>
      </c>
      <c r="R22" s="56">
        <v>9</v>
      </c>
      <c r="S22" s="56">
        <v>4</v>
      </c>
      <c r="T22" s="56" t="s">
        <v>26</v>
      </c>
      <c r="U22" s="58" t="s">
        <v>26</v>
      </c>
    </row>
    <row r="23" spans="2:21" x14ac:dyDescent="0.15">
      <c r="B23" s="17" t="s">
        <v>103</v>
      </c>
      <c r="C23" s="59">
        <v>22491</v>
      </c>
      <c r="D23" s="56">
        <v>132665</v>
      </c>
      <c r="E23" s="56">
        <v>5218</v>
      </c>
      <c r="F23" s="56">
        <v>31640</v>
      </c>
      <c r="G23" s="56">
        <v>7207</v>
      </c>
      <c r="H23" s="56">
        <v>10282</v>
      </c>
      <c r="I23" s="56">
        <v>62938</v>
      </c>
      <c r="J23" s="58">
        <v>17142</v>
      </c>
      <c r="K23" s="56">
        <v>13111</v>
      </c>
      <c r="L23" s="56">
        <v>80077</v>
      </c>
      <c r="M23" s="56">
        <v>23186</v>
      </c>
      <c r="N23" s="56">
        <v>16019</v>
      </c>
      <c r="O23" s="56">
        <v>97057</v>
      </c>
      <c r="P23" s="56">
        <v>29594</v>
      </c>
      <c r="Q23" s="56">
        <v>17377</v>
      </c>
      <c r="R23" s="56">
        <v>104916</v>
      </c>
      <c r="S23" s="56">
        <v>32804</v>
      </c>
      <c r="T23" s="56">
        <v>22491</v>
      </c>
      <c r="U23" s="58">
        <v>132665</v>
      </c>
    </row>
    <row r="24" spans="2:21" x14ac:dyDescent="0.15">
      <c r="B24" s="17" t="s">
        <v>101</v>
      </c>
      <c r="C24" s="59">
        <v>18433</v>
      </c>
      <c r="D24" s="56">
        <v>109033</v>
      </c>
      <c r="E24" s="56">
        <v>4158</v>
      </c>
      <c r="F24" s="56">
        <v>25299</v>
      </c>
      <c r="G24" s="56">
        <v>5752</v>
      </c>
      <c r="H24" s="56">
        <v>8351</v>
      </c>
      <c r="I24" s="56">
        <v>51321</v>
      </c>
      <c r="J24" s="58">
        <v>13939</v>
      </c>
      <c r="K24" s="56">
        <v>10704</v>
      </c>
      <c r="L24" s="56">
        <v>65636</v>
      </c>
      <c r="M24" s="56">
        <v>19013</v>
      </c>
      <c r="N24" s="56">
        <v>13109</v>
      </c>
      <c r="O24" s="56">
        <v>79715</v>
      </c>
      <c r="P24" s="56">
        <v>24386</v>
      </c>
      <c r="Q24" s="56">
        <v>14254</v>
      </c>
      <c r="R24" s="56">
        <v>86351</v>
      </c>
      <c r="S24" s="56">
        <v>27113</v>
      </c>
      <c r="T24" s="56">
        <v>18433</v>
      </c>
      <c r="U24" s="58">
        <v>109033</v>
      </c>
    </row>
    <row r="25" spans="2:21" x14ac:dyDescent="0.15">
      <c r="B25" s="17" t="s">
        <v>100</v>
      </c>
      <c r="C25" s="59">
        <v>4054</v>
      </c>
      <c r="D25" s="56">
        <v>23612</v>
      </c>
      <c r="E25" s="56">
        <v>1060</v>
      </c>
      <c r="F25" s="56">
        <v>6341</v>
      </c>
      <c r="G25" s="56">
        <v>1455</v>
      </c>
      <c r="H25" s="56">
        <v>1931</v>
      </c>
      <c r="I25" s="56">
        <v>11617</v>
      </c>
      <c r="J25" s="58">
        <v>3203</v>
      </c>
      <c r="K25" s="56">
        <v>2407</v>
      </c>
      <c r="L25" s="56">
        <v>14441</v>
      </c>
      <c r="M25" s="56">
        <v>4173</v>
      </c>
      <c r="N25" s="56">
        <v>2910</v>
      </c>
      <c r="O25" s="56">
        <v>17342</v>
      </c>
      <c r="P25" s="56">
        <v>5208</v>
      </c>
      <c r="Q25" s="56">
        <v>3123</v>
      </c>
      <c r="R25" s="56">
        <v>18565</v>
      </c>
      <c r="S25" s="56">
        <v>5691</v>
      </c>
      <c r="T25" s="56">
        <v>4054</v>
      </c>
      <c r="U25" s="58">
        <v>23612</v>
      </c>
    </row>
    <row r="26" spans="2:21" x14ac:dyDescent="0.15">
      <c r="B26" s="17" t="s">
        <v>102</v>
      </c>
      <c r="C26" s="59">
        <v>44594</v>
      </c>
      <c r="D26" s="56">
        <v>208133</v>
      </c>
      <c r="E26" s="56">
        <v>5077</v>
      </c>
      <c r="F26" s="56">
        <v>25378</v>
      </c>
      <c r="G26" s="56">
        <v>6603</v>
      </c>
      <c r="H26" s="56">
        <v>10804</v>
      </c>
      <c r="I26" s="56">
        <v>54554</v>
      </c>
      <c r="J26" s="58">
        <v>16885</v>
      </c>
      <c r="K26" s="56">
        <v>14696</v>
      </c>
      <c r="L26" s="56">
        <v>74009</v>
      </c>
      <c r="M26" s="56">
        <v>24131</v>
      </c>
      <c r="N26" s="56">
        <v>19587</v>
      </c>
      <c r="O26" s="56">
        <v>97776</v>
      </c>
      <c r="P26" s="56">
        <v>33346</v>
      </c>
      <c r="Q26" s="56">
        <v>22517</v>
      </c>
      <c r="R26" s="56">
        <v>111818</v>
      </c>
      <c r="S26" s="56">
        <v>39028</v>
      </c>
      <c r="T26" s="56">
        <v>44594</v>
      </c>
      <c r="U26" s="58">
        <v>208133</v>
      </c>
    </row>
    <row r="27" spans="2:21" x14ac:dyDescent="0.15">
      <c r="B27" s="17" t="s">
        <v>101</v>
      </c>
      <c r="C27" s="59">
        <v>32886</v>
      </c>
      <c r="D27" s="56">
        <v>153974</v>
      </c>
      <c r="E27" s="56">
        <v>3592</v>
      </c>
      <c r="F27" s="56">
        <v>18001</v>
      </c>
      <c r="G27" s="56">
        <v>4673</v>
      </c>
      <c r="H27" s="56">
        <v>7707</v>
      </c>
      <c r="I27" s="56">
        <v>39095</v>
      </c>
      <c r="J27" s="58">
        <v>12068</v>
      </c>
      <c r="K27" s="56">
        <v>10634</v>
      </c>
      <c r="L27" s="56">
        <v>53798</v>
      </c>
      <c r="M27" s="56">
        <v>17497</v>
      </c>
      <c r="N27" s="56">
        <v>14354</v>
      </c>
      <c r="O27" s="56">
        <v>71930</v>
      </c>
      <c r="P27" s="56">
        <v>24522</v>
      </c>
      <c r="Q27" s="56">
        <v>16544</v>
      </c>
      <c r="R27" s="56">
        <v>82465</v>
      </c>
      <c r="S27" s="56">
        <v>28827</v>
      </c>
      <c r="T27" s="56">
        <v>32886</v>
      </c>
      <c r="U27" s="58">
        <v>153974</v>
      </c>
    </row>
    <row r="28" spans="2:21" x14ac:dyDescent="0.15">
      <c r="B28" s="17" t="s">
        <v>100</v>
      </c>
      <c r="C28" s="59">
        <v>11666</v>
      </c>
      <c r="D28" s="56">
        <v>53979</v>
      </c>
      <c r="E28" s="56">
        <v>1485</v>
      </c>
      <c r="F28" s="56">
        <v>7377</v>
      </c>
      <c r="G28" s="56">
        <v>1930</v>
      </c>
      <c r="H28" s="56">
        <v>3097</v>
      </c>
      <c r="I28" s="56">
        <v>15459</v>
      </c>
      <c r="J28" s="58">
        <v>4817</v>
      </c>
      <c r="K28" s="56">
        <v>4062</v>
      </c>
      <c r="L28" s="56">
        <v>20211</v>
      </c>
      <c r="M28" s="56">
        <v>6634</v>
      </c>
      <c r="N28" s="56">
        <v>5232</v>
      </c>
      <c r="O28" s="56">
        <v>25840</v>
      </c>
      <c r="P28" s="56">
        <v>8823</v>
      </c>
      <c r="Q28" s="56">
        <v>5971</v>
      </c>
      <c r="R28" s="56">
        <v>29342</v>
      </c>
      <c r="S28" s="56">
        <v>10198</v>
      </c>
      <c r="T28" s="56">
        <v>11666</v>
      </c>
      <c r="U28" s="58">
        <v>53979</v>
      </c>
    </row>
    <row r="29" spans="2:21" x14ac:dyDescent="0.15">
      <c r="B29" s="17" t="s">
        <v>99</v>
      </c>
      <c r="C29" s="59">
        <v>4421</v>
      </c>
      <c r="D29" s="56">
        <v>14224</v>
      </c>
      <c r="E29" s="56">
        <v>185</v>
      </c>
      <c r="F29" s="56">
        <v>835</v>
      </c>
      <c r="G29" s="56">
        <v>228</v>
      </c>
      <c r="H29" s="56">
        <v>412</v>
      </c>
      <c r="I29" s="56">
        <v>1656</v>
      </c>
      <c r="J29" s="58">
        <v>544</v>
      </c>
      <c r="K29" s="56">
        <v>633</v>
      </c>
      <c r="L29" s="56">
        <v>2407</v>
      </c>
      <c r="M29" s="56">
        <v>811</v>
      </c>
      <c r="N29" s="56">
        <v>947</v>
      </c>
      <c r="O29" s="56">
        <v>3439</v>
      </c>
      <c r="P29" s="56">
        <v>1200</v>
      </c>
      <c r="Q29" s="56">
        <v>1330</v>
      </c>
      <c r="R29" s="56">
        <v>4657</v>
      </c>
      <c r="S29" s="56">
        <v>1653</v>
      </c>
      <c r="T29" s="56">
        <v>5</v>
      </c>
      <c r="U29" s="58">
        <v>28</v>
      </c>
    </row>
    <row r="30" spans="2:21" x14ac:dyDescent="0.15">
      <c r="B30" s="17" t="s">
        <v>98</v>
      </c>
      <c r="C30" s="59">
        <v>15435</v>
      </c>
      <c r="D30" s="56">
        <v>72383</v>
      </c>
      <c r="E30" s="56">
        <v>3466</v>
      </c>
      <c r="F30" s="56">
        <v>17205</v>
      </c>
      <c r="G30" s="56">
        <v>4117</v>
      </c>
      <c r="H30" s="56">
        <v>7147</v>
      </c>
      <c r="I30" s="56">
        <v>34950</v>
      </c>
      <c r="J30" s="58">
        <v>9511</v>
      </c>
      <c r="K30" s="56">
        <v>9188</v>
      </c>
      <c r="L30" s="56">
        <v>44579</v>
      </c>
      <c r="M30" s="56">
        <v>12635</v>
      </c>
      <c r="N30" s="56">
        <v>11147</v>
      </c>
      <c r="O30" s="56">
        <v>53643</v>
      </c>
      <c r="P30" s="56">
        <v>15955</v>
      </c>
      <c r="Q30" s="56">
        <v>12110</v>
      </c>
      <c r="R30" s="56">
        <v>57989</v>
      </c>
      <c r="S30" s="56">
        <v>17784</v>
      </c>
      <c r="T30" s="56">
        <v>13542</v>
      </c>
      <c r="U30" s="58">
        <v>63558</v>
      </c>
    </row>
    <row r="31" spans="2:21" x14ac:dyDescent="0.15">
      <c r="B31" s="17" t="s">
        <v>97</v>
      </c>
      <c r="C31" s="59">
        <v>2331</v>
      </c>
      <c r="D31" s="56">
        <v>11785</v>
      </c>
      <c r="E31" s="56">
        <v>262</v>
      </c>
      <c r="F31" s="56">
        <v>1945</v>
      </c>
      <c r="G31" s="56">
        <v>381</v>
      </c>
      <c r="H31" s="56">
        <v>337</v>
      </c>
      <c r="I31" s="56">
        <v>2434</v>
      </c>
      <c r="J31" s="58">
        <v>581</v>
      </c>
      <c r="K31" s="56">
        <v>375</v>
      </c>
      <c r="L31" s="56">
        <v>2650</v>
      </c>
      <c r="M31" s="56">
        <v>657</v>
      </c>
      <c r="N31" s="56">
        <v>439</v>
      </c>
      <c r="O31" s="56">
        <v>2986</v>
      </c>
      <c r="P31" s="56">
        <v>750</v>
      </c>
      <c r="Q31" s="56">
        <v>497</v>
      </c>
      <c r="R31" s="56">
        <v>3277</v>
      </c>
      <c r="S31" s="56">
        <v>856</v>
      </c>
      <c r="T31" s="56">
        <v>899</v>
      </c>
      <c r="U31" s="58">
        <v>5287</v>
      </c>
    </row>
    <row r="32" spans="2:21" x14ac:dyDescent="0.15">
      <c r="B32" s="17" t="s">
        <v>96</v>
      </c>
      <c r="C32" s="59">
        <v>1403</v>
      </c>
      <c r="D32" s="56">
        <v>6616</v>
      </c>
      <c r="E32" s="56">
        <v>21</v>
      </c>
      <c r="F32" s="56">
        <v>139</v>
      </c>
      <c r="G32" s="56">
        <v>30</v>
      </c>
      <c r="H32" s="56">
        <v>43</v>
      </c>
      <c r="I32" s="56">
        <v>253</v>
      </c>
      <c r="J32" s="58">
        <v>64</v>
      </c>
      <c r="K32" s="56">
        <v>64</v>
      </c>
      <c r="L32" s="56">
        <v>363</v>
      </c>
      <c r="M32" s="56">
        <v>93</v>
      </c>
      <c r="N32" s="56">
        <v>99</v>
      </c>
      <c r="O32" s="56">
        <v>550</v>
      </c>
      <c r="P32" s="56">
        <v>139</v>
      </c>
      <c r="Q32" s="56">
        <v>137</v>
      </c>
      <c r="R32" s="56">
        <v>740</v>
      </c>
      <c r="S32" s="56">
        <v>205</v>
      </c>
      <c r="T32" s="56">
        <v>414</v>
      </c>
      <c r="U32" s="58">
        <v>2105</v>
      </c>
    </row>
    <row r="33" spans="2:21" x14ac:dyDescent="0.15">
      <c r="B33" s="17" t="s">
        <v>95</v>
      </c>
      <c r="C33" s="59">
        <v>459</v>
      </c>
      <c r="D33" s="56">
        <v>2134</v>
      </c>
      <c r="E33" s="56">
        <v>6</v>
      </c>
      <c r="F33" s="56">
        <v>36</v>
      </c>
      <c r="G33" s="56">
        <v>8</v>
      </c>
      <c r="H33" s="56">
        <v>17</v>
      </c>
      <c r="I33" s="56">
        <v>95</v>
      </c>
      <c r="J33" s="58">
        <v>25</v>
      </c>
      <c r="K33" s="56">
        <v>22</v>
      </c>
      <c r="L33" s="56">
        <v>120</v>
      </c>
      <c r="M33" s="56">
        <v>34</v>
      </c>
      <c r="N33" s="56">
        <v>46</v>
      </c>
      <c r="O33" s="56">
        <v>236</v>
      </c>
      <c r="P33" s="56">
        <v>60</v>
      </c>
      <c r="Q33" s="56">
        <v>58</v>
      </c>
      <c r="R33" s="56">
        <v>294</v>
      </c>
      <c r="S33" s="56">
        <v>77</v>
      </c>
      <c r="T33" s="56">
        <v>109</v>
      </c>
      <c r="U33" s="58">
        <v>553</v>
      </c>
    </row>
    <row r="34" spans="2:21" x14ac:dyDescent="0.15">
      <c r="B34" s="17" t="s">
        <v>94</v>
      </c>
      <c r="C34" s="59">
        <v>8031</v>
      </c>
      <c r="D34" s="56">
        <v>53885</v>
      </c>
      <c r="E34" s="56">
        <v>4003</v>
      </c>
      <c r="F34" s="56">
        <v>27788</v>
      </c>
      <c r="G34" s="56">
        <v>5612</v>
      </c>
      <c r="H34" s="56">
        <v>5814</v>
      </c>
      <c r="I34" s="56">
        <v>40188</v>
      </c>
      <c r="J34" s="58">
        <v>10031</v>
      </c>
      <c r="K34" s="56">
        <v>6508</v>
      </c>
      <c r="L34" s="56">
        <v>44781</v>
      </c>
      <c r="M34" s="56">
        <v>11819</v>
      </c>
      <c r="N34" s="56">
        <v>7004</v>
      </c>
      <c r="O34" s="56">
        <v>47907</v>
      </c>
      <c r="P34" s="56">
        <v>13269</v>
      </c>
      <c r="Q34" s="56">
        <v>7234</v>
      </c>
      <c r="R34" s="56">
        <v>49332</v>
      </c>
      <c r="S34" s="56">
        <v>14073</v>
      </c>
      <c r="T34" s="56">
        <v>8031</v>
      </c>
      <c r="U34" s="58">
        <v>53885</v>
      </c>
    </row>
    <row r="35" spans="2:21" x14ac:dyDescent="0.15">
      <c r="B35" s="17" t="s">
        <v>93</v>
      </c>
      <c r="C35" s="59">
        <v>6097</v>
      </c>
      <c r="D35" s="56">
        <v>41241</v>
      </c>
      <c r="E35" s="56">
        <v>3038</v>
      </c>
      <c r="F35" s="56">
        <v>21204</v>
      </c>
      <c r="G35" s="56">
        <v>4275</v>
      </c>
      <c r="H35" s="56">
        <v>4433</v>
      </c>
      <c r="I35" s="56">
        <v>30855</v>
      </c>
      <c r="J35" s="58">
        <v>7740</v>
      </c>
      <c r="K35" s="56">
        <v>4988</v>
      </c>
      <c r="L35" s="56">
        <v>34559</v>
      </c>
      <c r="M35" s="56">
        <v>9161</v>
      </c>
      <c r="N35" s="56">
        <v>5359</v>
      </c>
      <c r="O35" s="56">
        <v>36912</v>
      </c>
      <c r="P35" s="56">
        <v>10292</v>
      </c>
      <c r="Q35" s="56">
        <v>5539</v>
      </c>
      <c r="R35" s="56">
        <v>38036</v>
      </c>
      <c r="S35" s="56">
        <v>10899</v>
      </c>
      <c r="T35" s="56">
        <v>6097</v>
      </c>
      <c r="U35" s="58">
        <v>41241</v>
      </c>
    </row>
    <row r="36" spans="2:21" x14ac:dyDescent="0.15">
      <c r="B36" s="17" t="s">
        <v>92</v>
      </c>
      <c r="C36" s="59">
        <v>1781</v>
      </c>
      <c r="D36" s="56">
        <v>11742</v>
      </c>
      <c r="E36" s="56">
        <v>949</v>
      </c>
      <c r="F36" s="56">
        <v>6473</v>
      </c>
      <c r="G36" s="56">
        <v>1316</v>
      </c>
      <c r="H36" s="56">
        <v>1344</v>
      </c>
      <c r="I36" s="56">
        <v>9088</v>
      </c>
      <c r="J36" s="58">
        <v>2232</v>
      </c>
      <c r="K36" s="56">
        <v>1474</v>
      </c>
      <c r="L36" s="56">
        <v>9927</v>
      </c>
      <c r="M36" s="56">
        <v>2578</v>
      </c>
      <c r="N36" s="56">
        <v>1583</v>
      </c>
      <c r="O36" s="56">
        <v>10600</v>
      </c>
      <c r="P36" s="56">
        <v>2870</v>
      </c>
      <c r="Q36" s="56">
        <v>1624</v>
      </c>
      <c r="R36" s="56">
        <v>10844</v>
      </c>
      <c r="S36" s="56">
        <v>3052</v>
      </c>
      <c r="T36" s="56">
        <v>1781</v>
      </c>
      <c r="U36" s="58">
        <v>11742</v>
      </c>
    </row>
    <row r="37" spans="2:21" x14ac:dyDescent="0.15">
      <c r="B37" s="17" t="s">
        <v>91</v>
      </c>
      <c r="C37" s="59">
        <v>13186</v>
      </c>
      <c r="D37" s="56">
        <v>27600</v>
      </c>
      <c r="E37" s="56" t="s">
        <v>26</v>
      </c>
      <c r="F37" s="56" t="s">
        <v>26</v>
      </c>
      <c r="G37" s="56" t="s">
        <v>26</v>
      </c>
      <c r="H37" s="56">
        <v>8</v>
      </c>
      <c r="I37" s="56">
        <v>21</v>
      </c>
      <c r="J37" s="58">
        <v>8</v>
      </c>
      <c r="K37" s="56">
        <v>26</v>
      </c>
      <c r="L37" s="56">
        <v>63</v>
      </c>
      <c r="M37" s="56">
        <v>29</v>
      </c>
      <c r="N37" s="56">
        <v>105</v>
      </c>
      <c r="O37" s="56">
        <v>247</v>
      </c>
      <c r="P37" s="56">
        <v>123</v>
      </c>
      <c r="Q37" s="56">
        <v>504</v>
      </c>
      <c r="R37" s="56">
        <v>1097</v>
      </c>
      <c r="S37" s="56">
        <v>581</v>
      </c>
      <c r="T37" s="56" t="s">
        <v>26</v>
      </c>
      <c r="U37" s="58" t="s">
        <v>26</v>
      </c>
    </row>
    <row r="38" spans="2:21" x14ac:dyDescent="0.15">
      <c r="B38" s="17" t="s">
        <v>90</v>
      </c>
      <c r="C38" s="59">
        <v>22446</v>
      </c>
      <c r="D38" s="56">
        <v>74510</v>
      </c>
      <c r="E38" s="56">
        <v>1982</v>
      </c>
      <c r="F38" s="56">
        <v>7823</v>
      </c>
      <c r="G38" s="56">
        <v>2289</v>
      </c>
      <c r="H38" s="56">
        <v>4651</v>
      </c>
      <c r="I38" s="56">
        <v>17982</v>
      </c>
      <c r="J38" s="58">
        <v>5982</v>
      </c>
      <c r="K38" s="56">
        <v>6460</v>
      </c>
      <c r="L38" s="56">
        <v>24581</v>
      </c>
      <c r="M38" s="56">
        <v>8604</v>
      </c>
      <c r="N38" s="56">
        <v>8796</v>
      </c>
      <c r="O38" s="56">
        <v>32814</v>
      </c>
      <c r="P38" s="56">
        <v>12122</v>
      </c>
      <c r="Q38" s="56">
        <v>10451</v>
      </c>
      <c r="R38" s="56">
        <v>38356</v>
      </c>
      <c r="S38" s="56">
        <v>14695</v>
      </c>
      <c r="T38" s="56">
        <v>16293</v>
      </c>
      <c r="U38" s="58">
        <v>58227</v>
      </c>
    </row>
    <row r="39" spans="2:21" x14ac:dyDescent="0.15">
      <c r="B39" s="17" t="s">
        <v>89</v>
      </c>
      <c r="C39" s="59">
        <v>14236</v>
      </c>
      <c r="D39" s="56">
        <v>35830</v>
      </c>
      <c r="E39" s="56">
        <v>495</v>
      </c>
      <c r="F39" s="56">
        <v>2401</v>
      </c>
      <c r="G39" s="56">
        <v>622</v>
      </c>
      <c r="H39" s="56">
        <v>928</v>
      </c>
      <c r="I39" s="56">
        <v>4401</v>
      </c>
      <c r="J39" s="58">
        <v>1378</v>
      </c>
      <c r="K39" s="56">
        <v>1169</v>
      </c>
      <c r="L39" s="56">
        <v>5400</v>
      </c>
      <c r="M39" s="56">
        <v>1838</v>
      </c>
      <c r="N39" s="56">
        <v>1490</v>
      </c>
      <c r="O39" s="56">
        <v>6704</v>
      </c>
      <c r="P39" s="56">
        <v>2463</v>
      </c>
      <c r="Q39" s="56">
        <v>1833</v>
      </c>
      <c r="R39" s="56">
        <v>7858</v>
      </c>
      <c r="S39" s="56">
        <v>3040</v>
      </c>
      <c r="T39" s="56">
        <v>378</v>
      </c>
      <c r="U39" s="58">
        <v>2173</v>
      </c>
    </row>
    <row r="40" spans="2:21" x14ac:dyDescent="0.15">
      <c r="B40" s="17" t="s">
        <v>88</v>
      </c>
      <c r="C40" s="59">
        <v>756223</v>
      </c>
      <c r="D40" s="56">
        <v>756223</v>
      </c>
      <c r="E40" s="56" t="s">
        <v>26</v>
      </c>
      <c r="F40" s="56" t="s">
        <v>26</v>
      </c>
      <c r="G40" s="56" t="s">
        <v>26</v>
      </c>
      <c r="H40" s="56">
        <v>6</v>
      </c>
      <c r="I40" s="56">
        <v>6</v>
      </c>
      <c r="J40" s="58">
        <v>6</v>
      </c>
      <c r="K40" s="56">
        <v>33</v>
      </c>
      <c r="L40" s="56">
        <v>33</v>
      </c>
      <c r="M40" s="56">
        <v>33</v>
      </c>
      <c r="N40" s="56">
        <v>2520</v>
      </c>
      <c r="O40" s="56">
        <v>2520</v>
      </c>
      <c r="P40" s="56">
        <v>2520</v>
      </c>
      <c r="Q40" s="56">
        <v>13887</v>
      </c>
      <c r="R40" s="56">
        <v>13887</v>
      </c>
      <c r="S40" s="56">
        <v>13887</v>
      </c>
      <c r="T40" s="56" t="s">
        <v>26</v>
      </c>
      <c r="U40" s="58" t="s">
        <v>26</v>
      </c>
    </row>
    <row r="41" spans="2:21" x14ac:dyDescent="0.15">
      <c r="B41" s="17" t="s">
        <v>87</v>
      </c>
      <c r="C41" s="59">
        <v>6903</v>
      </c>
      <c r="D41" s="56">
        <v>22142</v>
      </c>
      <c r="E41" s="56" t="s">
        <v>26</v>
      </c>
      <c r="F41" s="56" t="s">
        <v>26</v>
      </c>
      <c r="G41" s="56" t="s">
        <v>26</v>
      </c>
      <c r="H41" s="56" t="s">
        <v>26</v>
      </c>
      <c r="I41" s="56" t="s">
        <v>26</v>
      </c>
      <c r="J41" s="58" t="s">
        <v>26</v>
      </c>
      <c r="K41" s="56" t="s">
        <v>26</v>
      </c>
      <c r="L41" s="56" t="s">
        <v>26</v>
      </c>
      <c r="M41" s="56" t="s">
        <v>26</v>
      </c>
      <c r="N41" s="56" t="s">
        <v>26</v>
      </c>
      <c r="O41" s="56" t="s">
        <v>26</v>
      </c>
      <c r="P41" s="56" t="s">
        <v>26</v>
      </c>
      <c r="Q41" s="56" t="s">
        <v>26</v>
      </c>
      <c r="R41" s="56" t="s">
        <v>26</v>
      </c>
      <c r="S41" s="56" t="s">
        <v>26</v>
      </c>
      <c r="T41" s="56" t="s">
        <v>26</v>
      </c>
      <c r="U41" s="58" t="s">
        <v>26</v>
      </c>
    </row>
    <row r="42" spans="2:21" x14ac:dyDescent="0.15">
      <c r="B42" s="17" t="s">
        <v>86</v>
      </c>
      <c r="C42" s="59">
        <v>33927</v>
      </c>
      <c r="D42" s="56">
        <v>88371</v>
      </c>
      <c r="E42" s="56">
        <v>5620</v>
      </c>
      <c r="F42" s="56">
        <v>15774</v>
      </c>
      <c r="G42" s="56">
        <v>6608</v>
      </c>
      <c r="H42" s="56">
        <v>16432</v>
      </c>
      <c r="I42" s="56">
        <v>45675</v>
      </c>
      <c r="J42" s="58">
        <v>22632</v>
      </c>
      <c r="K42" s="56">
        <v>23602</v>
      </c>
      <c r="L42" s="56">
        <v>64584</v>
      </c>
      <c r="M42" s="56">
        <v>34272</v>
      </c>
      <c r="N42" s="57">
        <v>30796</v>
      </c>
      <c r="O42" s="56">
        <v>81918</v>
      </c>
      <c r="P42" s="56">
        <v>47577</v>
      </c>
      <c r="Q42" s="56">
        <v>33927</v>
      </c>
      <c r="R42" s="56">
        <v>88371</v>
      </c>
      <c r="S42" s="56">
        <v>54464</v>
      </c>
      <c r="T42" s="56" t="s">
        <v>26</v>
      </c>
      <c r="U42" s="58" t="s">
        <v>26</v>
      </c>
    </row>
    <row r="43" spans="2:21" x14ac:dyDescent="0.15">
      <c r="B43" s="17" t="s">
        <v>85</v>
      </c>
      <c r="C43" s="59">
        <v>46580</v>
      </c>
      <c r="D43" s="56">
        <v>141877</v>
      </c>
      <c r="E43" s="56">
        <v>8807</v>
      </c>
      <c r="F43" s="56">
        <v>30133</v>
      </c>
      <c r="G43" s="56">
        <v>10186</v>
      </c>
      <c r="H43" s="56">
        <v>23710</v>
      </c>
      <c r="I43" s="56">
        <v>77826</v>
      </c>
      <c r="J43" s="58">
        <v>31765</v>
      </c>
      <c r="K43" s="56">
        <v>33226</v>
      </c>
      <c r="L43" s="56">
        <v>106470</v>
      </c>
      <c r="M43" s="56">
        <v>46854</v>
      </c>
      <c r="N43" s="56">
        <v>42514</v>
      </c>
      <c r="O43" s="56">
        <v>132058</v>
      </c>
      <c r="P43" s="56">
        <v>63705</v>
      </c>
      <c r="Q43" s="56">
        <v>46580</v>
      </c>
      <c r="R43" s="56">
        <v>141877</v>
      </c>
      <c r="S43" s="56">
        <v>72435</v>
      </c>
      <c r="T43" s="56">
        <v>12181</v>
      </c>
      <c r="U43" s="58">
        <v>51813</v>
      </c>
    </row>
    <row r="44" spans="2:21" x14ac:dyDescent="0.15">
      <c r="B44" s="17" t="s">
        <v>84</v>
      </c>
      <c r="C44" s="59">
        <v>3515</v>
      </c>
      <c r="D44" s="56">
        <v>8903</v>
      </c>
      <c r="E44" s="56">
        <v>289</v>
      </c>
      <c r="F44" s="56">
        <v>815</v>
      </c>
      <c r="G44" s="56">
        <v>330</v>
      </c>
      <c r="H44" s="56">
        <v>1255</v>
      </c>
      <c r="I44" s="56">
        <v>3506</v>
      </c>
      <c r="J44" s="58">
        <v>1721</v>
      </c>
      <c r="K44" s="56">
        <v>2060</v>
      </c>
      <c r="L44" s="56">
        <v>5616</v>
      </c>
      <c r="M44" s="56">
        <v>2949</v>
      </c>
      <c r="N44" s="57">
        <v>2968</v>
      </c>
      <c r="O44" s="56">
        <v>7786</v>
      </c>
      <c r="P44" s="56">
        <v>4447</v>
      </c>
      <c r="Q44" s="56">
        <v>3515</v>
      </c>
      <c r="R44" s="56">
        <v>8903</v>
      </c>
      <c r="S44" s="56">
        <v>5388</v>
      </c>
      <c r="T44" s="56" t="s">
        <v>26</v>
      </c>
      <c r="U44" s="58" t="s">
        <v>26</v>
      </c>
    </row>
    <row r="45" spans="2:21" ht="14.25" thickBot="1" x14ac:dyDescent="0.2">
      <c r="B45" s="18" t="s">
        <v>83</v>
      </c>
      <c r="C45" s="60">
        <v>7124</v>
      </c>
      <c r="D45" s="61">
        <v>25010</v>
      </c>
      <c r="E45" s="61">
        <v>945</v>
      </c>
      <c r="F45" s="61">
        <v>4148</v>
      </c>
      <c r="G45" s="61">
        <v>1074</v>
      </c>
      <c r="H45" s="61">
        <v>2983</v>
      </c>
      <c r="I45" s="61">
        <v>11876</v>
      </c>
      <c r="J45" s="62">
        <v>3999</v>
      </c>
      <c r="K45" s="61">
        <v>4495</v>
      </c>
      <c r="L45" s="61">
        <v>17104</v>
      </c>
      <c r="M45" s="61">
        <v>6289</v>
      </c>
      <c r="N45" s="61">
        <v>6194</v>
      </c>
      <c r="O45" s="61">
        <v>22479</v>
      </c>
      <c r="P45" s="61">
        <v>9064</v>
      </c>
      <c r="Q45" s="61">
        <v>7124</v>
      </c>
      <c r="R45" s="61">
        <v>25010</v>
      </c>
      <c r="S45" s="61">
        <v>10707</v>
      </c>
      <c r="T45" s="61">
        <v>3321</v>
      </c>
      <c r="U45" s="62">
        <v>15017</v>
      </c>
    </row>
    <row r="48" spans="2:21" ht="20.100000000000001" customHeight="1" x14ac:dyDescent="0.15">
      <c r="B48" s="1" t="s">
        <v>152</v>
      </c>
    </row>
    <row r="49" spans="2:26" ht="20.100000000000001" customHeight="1" x14ac:dyDescent="0.15">
      <c r="B49" t="s">
        <v>156</v>
      </c>
    </row>
    <row r="51" spans="2:26" ht="94.5" x14ac:dyDescent="0.15">
      <c r="B51" s="10"/>
      <c r="C51" s="10" t="s">
        <v>0</v>
      </c>
      <c r="D51" s="10" t="s">
        <v>1</v>
      </c>
      <c r="E51" s="10" t="s">
        <v>2</v>
      </c>
      <c r="F51" s="10" t="s">
        <v>3</v>
      </c>
      <c r="G51" s="10" t="s">
        <v>4</v>
      </c>
      <c r="H51" s="10" t="s">
        <v>5</v>
      </c>
      <c r="I51" s="10" t="s">
        <v>6</v>
      </c>
      <c r="J51" s="10" t="s">
        <v>7</v>
      </c>
      <c r="K51" s="10" t="s">
        <v>8</v>
      </c>
      <c r="L51" s="10" t="s">
        <v>9</v>
      </c>
      <c r="M51" s="10" t="s">
        <v>10</v>
      </c>
      <c r="N51" s="10" t="s">
        <v>11</v>
      </c>
      <c r="O51" s="10" t="s">
        <v>12</v>
      </c>
      <c r="P51" s="10" t="s">
        <v>13</v>
      </c>
      <c r="Q51" s="10" t="s">
        <v>14</v>
      </c>
      <c r="R51" s="10" t="s">
        <v>15</v>
      </c>
      <c r="S51" s="10" t="s">
        <v>16</v>
      </c>
      <c r="T51" s="10" t="s">
        <v>17</v>
      </c>
      <c r="U51" s="10" t="s">
        <v>18</v>
      </c>
      <c r="V51" s="10" t="s">
        <v>19</v>
      </c>
      <c r="W51" s="10" t="s">
        <v>20</v>
      </c>
      <c r="X51" s="10" t="s">
        <v>21</v>
      </c>
      <c r="Y51" s="10" t="s">
        <v>22</v>
      </c>
      <c r="Z51" s="10" t="s">
        <v>23</v>
      </c>
    </row>
    <row r="52" spans="2:26" ht="14.25" thickBot="1" x14ac:dyDescent="0.2">
      <c r="B52" s="16" t="s">
        <v>149</v>
      </c>
      <c r="Z52" s="20"/>
    </row>
    <row r="53" spans="2:26" x14ac:dyDescent="0.15">
      <c r="B53" s="17" t="s">
        <v>24</v>
      </c>
      <c r="C53" s="11">
        <v>2312284</v>
      </c>
      <c r="D53" s="52">
        <v>1534922</v>
      </c>
      <c r="E53" s="52">
        <v>1370236</v>
      </c>
      <c r="F53" s="52">
        <v>491848</v>
      </c>
      <c r="G53" s="52">
        <v>668447</v>
      </c>
      <c r="H53" s="52">
        <v>29184</v>
      </c>
      <c r="I53" s="52">
        <v>180757</v>
      </c>
      <c r="J53" s="54">
        <v>164686</v>
      </c>
      <c r="K53" s="52">
        <v>6031</v>
      </c>
      <c r="L53" s="52">
        <v>25720</v>
      </c>
      <c r="M53" s="52">
        <v>22491</v>
      </c>
      <c r="N53" s="52">
        <v>44594</v>
      </c>
      <c r="O53" s="52">
        <v>4421</v>
      </c>
      <c r="P53" s="52">
        <v>15435</v>
      </c>
      <c r="Q53" s="52">
        <v>2331</v>
      </c>
      <c r="R53" s="52">
        <v>8031</v>
      </c>
      <c r="S53" s="52">
        <v>13186</v>
      </c>
      <c r="T53" s="52">
        <v>22446</v>
      </c>
      <c r="U53" s="52">
        <v>14236</v>
      </c>
      <c r="V53" s="53">
        <v>756223</v>
      </c>
      <c r="W53" s="52">
        <v>6903</v>
      </c>
      <c r="X53" s="52">
        <v>106233</v>
      </c>
      <c r="Y53" s="52">
        <v>11731</v>
      </c>
      <c r="Z53" s="54">
        <v>27899</v>
      </c>
    </row>
    <row r="54" spans="2:26" x14ac:dyDescent="0.15">
      <c r="B54" s="17" t="s">
        <v>25</v>
      </c>
      <c r="C54" s="59">
        <v>35</v>
      </c>
      <c r="D54" s="56">
        <v>2</v>
      </c>
      <c r="E54" s="56">
        <v>1</v>
      </c>
      <c r="F54" s="56" t="s">
        <v>26</v>
      </c>
      <c r="G54" s="56" t="s">
        <v>26</v>
      </c>
      <c r="H54" s="56" t="s">
        <v>26</v>
      </c>
      <c r="I54" s="56">
        <v>1</v>
      </c>
      <c r="J54" s="58">
        <v>1</v>
      </c>
      <c r="K54" s="56" t="s">
        <v>26</v>
      </c>
      <c r="L54" s="56" t="s">
        <v>26</v>
      </c>
      <c r="M54" s="56" t="s">
        <v>26</v>
      </c>
      <c r="N54" s="56" t="s">
        <v>26</v>
      </c>
      <c r="O54" s="56" t="s">
        <v>26</v>
      </c>
      <c r="P54" s="56" t="s">
        <v>26</v>
      </c>
      <c r="Q54" s="56" t="s">
        <v>26</v>
      </c>
      <c r="R54" s="56" t="s">
        <v>26</v>
      </c>
      <c r="S54" s="56">
        <v>1</v>
      </c>
      <c r="T54" s="56" t="s">
        <v>26</v>
      </c>
      <c r="U54" s="56" t="s">
        <v>26</v>
      </c>
      <c r="V54" s="57">
        <v>33</v>
      </c>
      <c r="W54" s="56" t="s">
        <v>26</v>
      </c>
      <c r="X54" s="56" t="s">
        <v>26</v>
      </c>
      <c r="Y54" s="56">
        <v>26</v>
      </c>
      <c r="Z54" s="58" t="s">
        <v>26</v>
      </c>
    </row>
    <row r="55" spans="2:26" x14ac:dyDescent="0.15">
      <c r="B55" s="17" t="s">
        <v>27</v>
      </c>
      <c r="C55" s="59">
        <v>14203</v>
      </c>
      <c r="D55" s="56">
        <v>300</v>
      </c>
      <c r="E55" s="56">
        <v>211</v>
      </c>
      <c r="F55" s="56">
        <v>49</v>
      </c>
      <c r="G55" s="56">
        <v>97</v>
      </c>
      <c r="H55" s="56">
        <v>4</v>
      </c>
      <c r="I55" s="56">
        <v>61</v>
      </c>
      <c r="J55" s="58">
        <v>89</v>
      </c>
      <c r="K55" s="56" t="s">
        <v>26</v>
      </c>
      <c r="L55" s="56" t="s">
        <v>26</v>
      </c>
      <c r="M55" s="56" t="s">
        <v>26</v>
      </c>
      <c r="N55" s="56">
        <v>1</v>
      </c>
      <c r="O55" s="56">
        <v>1</v>
      </c>
      <c r="P55" s="56">
        <v>3</v>
      </c>
      <c r="Q55" s="56">
        <v>1</v>
      </c>
      <c r="R55" s="56">
        <v>1</v>
      </c>
      <c r="S55" s="56">
        <v>70</v>
      </c>
      <c r="T55" s="56">
        <v>12</v>
      </c>
      <c r="U55" s="56">
        <v>49</v>
      </c>
      <c r="V55" s="57">
        <v>13854</v>
      </c>
      <c r="W55" s="56" t="s">
        <v>26</v>
      </c>
      <c r="X55" s="56">
        <v>6</v>
      </c>
      <c r="Y55" s="56">
        <v>370</v>
      </c>
      <c r="Z55" s="58">
        <v>1547</v>
      </c>
    </row>
    <row r="56" spans="2:26" x14ac:dyDescent="0.15">
      <c r="B56" s="17" t="s">
        <v>28</v>
      </c>
      <c r="C56" s="59">
        <v>58287</v>
      </c>
      <c r="D56" s="56">
        <v>6463</v>
      </c>
      <c r="E56" s="56">
        <v>5399</v>
      </c>
      <c r="F56" s="56">
        <v>1577</v>
      </c>
      <c r="G56" s="56">
        <v>2809</v>
      </c>
      <c r="H56" s="56">
        <v>40</v>
      </c>
      <c r="I56" s="56">
        <v>973</v>
      </c>
      <c r="J56" s="58">
        <v>1064</v>
      </c>
      <c r="K56" s="56">
        <v>2</v>
      </c>
      <c r="L56" s="56">
        <v>9</v>
      </c>
      <c r="M56" s="56">
        <v>2</v>
      </c>
      <c r="N56" s="56">
        <v>27</v>
      </c>
      <c r="O56" s="56">
        <v>16</v>
      </c>
      <c r="P56" s="56">
        <v>21</v>
      </c>
      <c r="Q56" s="56">
        <v>5</v>
      </c>
      <c r="R56" s="56">
        <v>17</v>
      </c>
      <c r="S56" s="56">
        <v>828</v>
      </c>
      <c r="T56" s="56">
        <v>137</v>
      </c>
      <c r="U56" s="56">
        <v>879</v>
      </c>
      <c r="V56" s="57">
        <v>50945</v>
      </c>
      <c r="W56" s="56" t="s">
        <v>26</v>
      </c>
      <c r="X56" s="56">
        <v>88</v>
      </c>
      <c r="Y56" s="56">
        <v>1284</v>
      </c>
      <c r="Z56" s="58">
        <v>7633</v>
      </c>
    </row>
    <row r="57" spans="2:26" x14ac:dyDescent="0.15">
      <c r="B57" s="17" t="s">
        <v>29</v>
      </c>
      <c r="C57" s="59">
        <v>90399</v>
      </c>
      <c r="D57" s="56">
        <v>35469</v>
      </c>
      <c r="E57" s="56">
        <v>33713</v>
      </c>
      <c r="F57" s="56">
        <v>12517</v>
      </c>
      <c r="G57" s="56">
        <v>17835</v>
      </c>
      <c r="H57" s="56">
        <v>149</v>
      </c>
      <c r="I57" s="56">
        <v>3212</v>
      </c>
      <c r="J57" s="58">
        <v>1756</v>
      </c>
      <c r="K57" s="56">
        <v>10</v>
      </c>
      <c r="L57" s="56">
        <v>63</v>
      </c>
      <c r="M57" s="56">
        <v>52</v>
      </c>
      <c r="N57" s="56">
        <v>190</v>
      </c>
      <c r="O57" s="56">
        <v>41</v>
      </c>
      <c r="P57" s="56">
        <v>106</v>
      </c>
      <c r="Q57" s="56">
        <v>29</v>
      </c>
      <c r="R57" s="56">
        <v>74</v>
      </c>
      <c r="S57" s="56">
        <v>866</v>
      </c>
      <c r="T57" s="56">
        <v>325</v>
      </c>
      <c r="U57" s="56">
        <v>1669</v>
      </c>
      <c r="V57" s="57">
        <v>53261</v>
      </c>
      <c r="W57" s="56" t="s">
        <v>26</v>
      </c>
      <c r="X57" s="56">
        <v>532</v>
      </c>
      <c r="Y57" s="56">
        <v>1085</v>
      </c>
      <c r="Z57" s="58">
        <v>8400</v>
      </c>
    </row>
    <row r="58" spans="2:26" x14ac:dyDescent="0.15">
      <c r="B58" s="17" t="s">
        <v>30</v>
      </c>
      <c r="C58" s="59">
        <v>120630</v>
      </c>
      <c r="D58" s="56">
        <v>78069</v>
      </c>
      <c r="E58" s="56">
        <v>75218</v>
      </c>
      <c r="F58" s="56">
        <v>17307</v>
      </c>
      <c r="G58" s="56">
        <v>51076</v>
      </c>
      <c r="H58" s="56">
        <v>382</v>
      </c>
      <c r="I58" s="56">
        <v>6453</v>
      </c>
      <c r="J58" s="58">
        <v>2851</v>
      </c>
      <c r="K58" s="56">
        <v>35</v>
      </c>
      <c r="L58" s="56">
        <v>142</v>
      </c>
      <c r="M58" s="56">
        <v>249</v>
      </c>
      <c r="N58" s="56">
        <v>738</v>
      </c>
      <c r="O58" s="56">
        <v>64</v>
      </c>
      <c r="P58" s="56">
        <v>201</v>
      </c>
      <c r="Q58" s="56">
        <v>34</v>
      </c>
      <c r="R58" s="56">
        <v>191</v>
      </c>
      <c r="S58" s="56">
        <v>680</v>
      </c>
      <c r="T58" s="56">
        <v>517</v>
      </c>
      <c r="U58" s="56">
        <v>1215</v>
      </c>
      <c r="V58" s="57">
        <v>41346</v>
      </c>
      <c r="W58" s="56" t="s">
        <v>26</v>
      </c>
      <c r="X58" s="56">
        <v>1622</v>
      </c>
      <c r="Y58" s="56">
        <v>733</v>
      </c>
      <c r="Z58" s="58">
        <v>2542</v>
      </c>
    </row>
    <row r="59" spans="2:26" x14ac:dyDescent="0.15">
      <c r="B59" s="17" t="s">
        <v>31</v>
      </c>
      <c r="C59" s="59">
        <v>152980</v>
      </c>
      <c r="D59" s="56">
        <v>112890</v>
      </c>
      <c r="E59" s="56">
        <v>107929</v>
      </c>
      <c r="F59" s="56">
        <v>15557</v>
      </c>
      <c r="G59" s="56">
        <v>80121</v>
      </c>
      <c r="H59" s="56">
        <v>810</v>
      </c>
      <c r="I59" s="56">
        <v>11441</v>
      </c>
      <c r="J59" s="58">
        <v>4961</v>
      </c>
      <c r="K59" s="56">
        <v>56</v>
      </c>
      <c r="L59" s="56">
        <v>253</v>
      </c>
      <c r="M59" s="56">
        <v>698</v>
      </c>
      <c r="N59" s="56">
        <v>1769</v>
      </c>
      <c r="O59" s="56">
        <v>77</v>
      </c>
      <c r="P59" s="56">
        <v>327</v>
      </c>
      <c r="Q59" s="56">
        <v>49</v>
      </c>
      <c r="R59" s="56">
        <v>351</v>
      </c>
      <c r="S59" s="56">
        <v>538</v>
      </c>
      <c r="T59" s="56">
        <v>843</v>
      </c>
      <c r="U59" s="56">
        <v>1129</v>
      </c>
      <c r="V59" s="57">
        <v>38961</v>
      </c>
      <c r="W59" s="56" t="s">
        <v>26</v>
      </c>
      <c r="X59" s="56">
        <v>3660</v>
      </c>
      <c r="Y59" s="56">
        <v>698</v>
      </c>
      <c r="Z59" s="58">
        <v>988</v>
      </c>
    </row>
    <row r="60" spans="2:26" x14ac:dyDescent="0.15">
      <c r="B60" s="17" t="s">
        <v>32</v>
      </c>
      <c r="C60" s="59">
        <v>204553</v>
      </c>
      <c r="D60" s="56">
        <v>156521</v>
      </c>
      <c r="E60" s="56">
        <v>146844</v>
      </c>
      <c r="F60" s="56">
        <v>18077</v>
      </c>
      <c r="G60" s="56">
        <v>106070</v>
      </c>
      <c r="H60" s="56">
        <v>1640</v>
      </c>
      <c r="I60" s="56">
        <v>21057</v>
      </c>
      <c r="J60" s="58">
        <v>9677</v>
      </c>
      <c r="K60" s="56">
        <v>130</v>
      </c>
      <c r="L60" s="56">
        <v>549</v>
      </c>
      <c r="M60" s="56">
        <v>1606</v>
      </c>
      <c r="N60" s="56">
        <v>3928</v>
      </c>
      <c r="O60" s="56">
        <v>75</v>
      </c>
      <c r="P60" s="56">
        <v>537</v>
      </c>
      <c r="Q60" s="56">
        <v>94</v>
      </c>
      <c r="R60" s="56">
        <v>478</v>
      </c>
      <c r="S60" s="56">
        <v>760</v>
      </c>
      <c r="T60" s="56">
        <v>1520</v>
      </c>
      <c r="U60" s="56">
        <v>1326</v>
      </c>
      <c r="V60" s="57">
        <v>46706</v>
      </c>
      <c r="W60" s="56" t="s">
        <v>26</v>
      </c>
      <c r="X60" s="56">
        <v>7650</v>
      </c>
      <c r="Y60" s="56">
        <v>724</v>
      </c>
      <c r="Z60" s="58">
        <v>829</v>
      </c>
    </row>
    <row r="61" spans="2:26" x14ac:dyDescent="0.15">
      <c r="B61" s="17" t="s">
        <v>33</v>
      </c>
      <c r="C61" s="59">
        <v>196022</v>
      </c>
      <c r="D61" s="56">
        <v>149516</v>
      </c>
      <c r="E61" s="56">
        <v>137047</v>
      </c>
      <c r="F61" s="56">
        <v>17755</v>
      </c>
      <c r="G61" s="56">
        <v>92692</v>
      </c>
      <c r="H61" s="56">
        <v>2273</v>
      </c>
      <c r="I61" s="56">
        <v>24327</v>
      </c>
      <c r="J61" s="58">
        <v>12469</v>
      </c>
      <c r="K61" s="56">
        <v>186</v>
      </c>
      <c r="L61" s="56">
        <v>873</v>
      </c>
      <c r="M61" s="56">
        <v>1931</v>
      </c>
      <c r="N61" s="56">
        <v>5392</v>
      </c>
      <c r="O61" s="56">
        <v>98</v>
      </c>
      <c r="P61" s="56">
        <v>632</v>
      </c>
      <c r="Q61" s="56">
        <v>123</v>
      </c>
      <c r="R61" s="56">
        <v>518</v>
      </c>
      <c r="S61" s="56">
        <v>762</v>
      </c>
      <c r="T61" s="56">
        <v>1954</v>
      </c>
      <c r="U61" s="56">
        <v>1312</v>
      </c>
      <c r="V61" s="57">
        <v>45194</v>
      </c>
      <c r="W61" s="56" t="s">
        <v>26</v>
      </c>
      <c r="X61" s="56">
        <v>9960</v>
      </c>
      <c r="Y61" s="56">
        <v>731</v>
      </c>
      <c r="Z61" s="58">
        <v>969</v>
      </c>
    </row>
    <row r="62" spans="2:26" x14ac:dyDescent="0.15">
      <c r="B62" s="17" t="s">
        <v>34</v>
      </c>
      <c r="C62" s="59">
        <v>186481</v>
      </c>
      <c r="D62" s="56">
        <v>142375</v>
      </c>
      <c r="E62" s="56">
        <v>124633</v>
      </c>
      <c r="F62" s="56">
        <v>21947</v>
      </c>
      <c r="G62" s="56">
        <v>77042</v>
      </c>
      <c r="H62" s="56">
        <v>2644</v>
      </c>
      <c r="I62" s="56">
        <v>23000</v>
      </c>
      <c r="J62" s="58">
        <v>17742</v>
      </c>
      <c r="K62" s="56">
        <v>518</v>
      </c>
      <c r="L62" s="56">
        <v>2098</v>
      </c>
      <c r="M62" s="56">
        <v>2154</v>
      </c>
      <c r="N62" s="56">
        <v>7855</v>
      </c>
      <c r="O62" s="56">
        <v>124</v>
      </c>
      <c r="P62" s="56">
        <v>830</v>
      </c>
      <c r="Q62" s="56">
        <v>178</v>
      </c>
      <c r="R62" s="56">
        <v>677</v>
      </c>
      <c r="S62" s="56">
        <v>911</v>
      </c>
      <c r="T62" s="56">
        <v>2397</v>
      </c>
      <c r="U62" s="56">
        <v>1212</v>
      </c>
      <c r="V62" s="57">
        <v>42894</v>
      </c>
      <c r="W62" s="56" t="s">
        <v>26</v>
      </c>
      <c r="X62" s="56">
        <v>13416</v>
      </c>
      <c r="Y62" s="56">
        <v>698</v>
      </c>
      <c r="Z62" s="58">
        <v>838</v>
      </c>
    </row>
    <row r="63" spans="2:26" x14ac:dyDescent="0.15">
      <c r="B63" s="17" t="s">
        <v>35</v>
      </c>
      <c r="C63" s="59">
        <v>176333</v>
      </c>
      <c r="D63" s="56">
        <v>133254</v>
      </c>
      <c r="E63" s="56">
        <v>111644</v>
      </c>
      <c r="F63" s="56">
        <v>31600</v>
      </c>
      <c r="G63" s="56">
        <v>59488</v>
      </c>
      <c r="H63" s="56">
        <v>2678</v>
      </c>
      <c r="I63" s="56">
        <v>17878</v>
      </c>
      <c r="J63" s="58">
        <v>21610</v>
      </c>
      <c r="K63" s="56">
        <v>805</v>
      </c>
      <c r="L63" s="56">
        <v>4307</v>
      </c>
      <c r="M63" s="56">
        <v>1818</v>
      </c>
      <c r="N63" s="56">
        <v>8671</v>
      </c>
      <c r="O63" s="56">
        <v>196</v>
      </c>
      <c r="P63" s="56">
        <v>1081</v>
      </c>
      <c r="Q63" s="56">
        <v>300</v>
      </c>
      <c r="R63" s="56">
        <v>1095</v>
      </c>
      <c r="S63" s="56">
        <v>976</v>
      </c>
      <c r="T63" s="56">
        <v>2361</v>
      </c>
      <c r="U63" s="56">
        <v>1121</v>
      </c>
      <c r="V63" s="57">
        <v>41958</v>
      </c>
      <c r="W63" s="56" t="s">
        <v>26</v>
      </c>
      <c r="X63" s="56">
        <v>14569</v>
      </c>
      <c r="Y63" s="56">
        <v>644</v>
      </c>
      <c r="Z63" s="58">
        <v>645</v>
      </c>
    </row>
    <row r="64" spans="2:26" x14ac:dyDescent="0.15">
      <c r="B64" s="17" t="s">
        <v>36</v>
      </c>
      <c r="C64" s="59">
        <v>203976</v>
      </c>
      <c r="D64" s="56">
        <v>151108</v>
      </c>
      <c r="E64" s="56">
        <v>126597</v>
      </c>
      <c r="F64" s="56">
        <v>54916</v>
      </c>
      <c r="G64" s="56">
        <v>53252</v>
      </c>
      <c r="H64" s="56">
        <v>3050</v>
      </c>
      <c r="I64" s="56">
        <v>15379</v>
      </c>
      <c r="J64" s="58">
        <v>24511</v>
      </c>
      <c r="K64" s="56">
        <v>837</v>
      </c>
      <c r="L64" s="56">
        <v>6618</v>
      </c>
      <c r="M64" s="56">
        <v>1752</v>
      </c>
      <c r="N64" s="56">
        <v>7123</v>
      </c>
      <c r="O64" s="56">
        <v>415</v>
      </c>
      <c r="P64" s="56">
        <v>1876</v>
      </c>
      <c r="Q64" s="56">
        <v>395</v>
      </c>
      <c r="R64" s="56">
        <v>1547</v>
      </c>
      <c r="S64" s="56">
        <v>1534</v>
      </c>
      <c r="T64" s="56">
        <v>2414</v>
      </c>
      <c r="U64" s="56">
        <v>1218</v>
      </c>
      <c r="V64" s="57">
        <v>51650</v>
      </c>
      <c r="W64" s="56" t="s">
        <v>26</v>
      </c>
      <c r="X64" s="56">
        <v>14090</v>
      </c>
      <c r="Y64" s="56">
        <v>727</v>
      </c>
      <c r="Z64" s="58">
        <v>440</v>
      </c>
    </row>
    <row r="65" spans="2:36" x14ac:dyDescent="0.15">
      <c r="B65" s="17" t="s">
        <v>37</v>
      </c>
      <c r="C65" s="59">
        <v>253531</v>
      </c>
      <c r="D65" s="56">
        <v>184230</v>
      </c>
      <c r="E65" s="56">
        <v>159783</v>
      </c>
      <c r="F65" s="56">
        <v>88043</v>
      </c>
      <c r="G65" s="56">
        <v>51776</v>
      </c>
      <c r="H65" s="56">
        <v>3819</v>
      </c>
      <c r="I65" s="56">
        <v>16145</v>
      </c>
      <c r="J65" s="58">
        <v>24447</v>
      </c>
      <c r="K65" s="56">
        <v>659</v>
      </c>
      <c r="L65" s="56">
        <v>6242</v>
      </c>
      <c r="M65" s="56">
        <v>2773</v>
      </c>
      <c r="N65" s="56">
        <v>4565</v>
      </c>
      <c r="O65" s="56">
        <v>799</v>
      </c>
      <c r="P65" s="56">
        <v>3108</v>
      </c>
      <c r="Q65" s="56">
        <v>342</v>
      </c>
      <c r="R65" s="56">
        <v>1540</v>
      </c>
      <c r="S65" s="56">
        <v>1941</v>
      </c>
      <c r="T65" s="56">
        <v>2478</v>
      </c>
      <c r="U65" s="56">
        <v>1264</v>
      </c>
      <c r="V65" s="57">
        <v>68037</v>
      </c>
      <c r="W65" s="56" t="s">
        <v>26</v>
      </c>
      <c r="X65" s="56">
        <v>13680</v>
      </c>
      <c r="Y65" s="56">
        <v>768</v>
      </c>
      <c r="Z65" s="58">
        <v>217</v>
      </c>
    </row>
    <row r="66" spans="2:36" x14ac:dyDescent="0.15">
      <c r="B66" s="17" t="s">
        <v>38</v>
      </c>
      <c r="C66" s="59">
        <v>211106</v>
      </c>
      <c r="D66" s="56">
        <v>149401</v>
      </c>
      <c r="E66" s="56">
        <v>133663</v>
      </c>
      <c r="F66" s="56">
        <v>82290</v>
      </c>
      <c r="G66" s="56">
        <v>35394</v>
      </c>
      <c r="H66" s="56">
        <v>3373</v>
      </c>
      <c r="I66" s="56">
        <v>12606</v>
      </c>
      <c r="J66" s="58">
        <v>15738</v>
      </c>
      <c r="K66" s="56">
        <v>457</v>
      </c>
      <c r="L66" s="56">
        <v>2359</v>
      </c>
      <c r="M66" s="56">
        <v>3051</v>
      </c>
      <c r="N66" s="56">
        <v>1626</v>
      </c>
      <c r="O66" s="56">
        <v>901</v>
      </c>
      <c r="P66" s="56">
        <v>2925</v>
      </c>
      <c r="Q66" s="56">
        <v>161</v>
      </c>
      <c r="R66" s="56">
        <v>783</v>
      </c>
      <c r="S66" s="56">
        <v>1330</v>
      </c>
      <c r="T66" s="56">
        <v>2145</v>
      </c>
      <c r="U66" s="56">
        <v>805</v>
      </c>
      <c r="V66" s="57">
        <v>60900</v>
      </c>
      <c r="W66" s="56" t="s">
        <v>26</v>
      </c>
      <c r="X66" s="56">
        <v>9741</v>
      </c>
      <c r="Y66" s="56">
        <v>663</v>
      </c>
      <c r="Z66" s="58">
        <v>99</v>
      </c>
    </row>
    <row r="67" spans="2:36" x14ac:dyDescent="0.15">
      <c r="B67" s="17" t="s">
        <v>39</v>
      </c>
      <c r="C67" s="59">
        <v>168978</v>
      </c>
      <c r="D67" s="56">
        <v>111552</v>
      </c>
      <c r="E67" s="56">
        <v>100471</v>
      </c>
      <c r="F67" s="56">
        <v>63930</v>
      </c>
      <c r="G67" s="56">
        <v>22808</v>
      </c>
      <c r="H67" s="56">
        <v>2978</v>
      </c>
      <c r="I67" s="56">
        <v>10755</v>
      </c>
      <c r="J67" s="58">
        <v>11081</v>
      </c>
      <c r="K67" s="56">
        <v>575</v>
      </c>
      <c r="L67" s="56">
        <v>765</v>
      </c>
      <c r="M67" s="56">
        <v>2736</v>
      </c>
      <c r="N67" s="56">
        <v>882</v>
      </c>
      <c r="O67" s="56">
        <v>770</v>
      </c>
      <c r="P67" s="56">
        <v>2039</v>
      </c>
      <c r="Q67" s="56">
        <v>146</v>
      </c>
      <c r="R67" s="56">
        <v>397</v>
      </c>
      <c r="S67" s="56">
        <v>860</v>
      </c>
      <c r="T67" s="56">
        <v>1911</v>
      </c>
      <c r="U67" s="56">
        <v>500</v>
      </c>
      <c r="V67" s="57">
        <v>56926</v>
      </c>
      <c r="W67" s="56" t="s">
        <v>26</v>
      </c>
      <c r="X67" s="56">
        <v>7244</v>
      </c>
      <c r="Y67" s="56">
        <v>597</v>
      </c>
      <c r="Z67" s="58">
        <v>38</v>
      </c>
    </row>
    <row r="68" spans="2:36" x14ac:dyDescent="0.15">
      <c r="B68" s="17" t="s">
        <v>40</v>
      </c>
      <c r="C68" s="59">
        <v>129859</v>
      </c>
      <c r="D68" s="56">
        <v>76458</v>
      </c>
      <c r="E68" s="56">
        <v>67410</v>
      </c>
      <c r="F68" s="56">
        <v>43242</v>
      </c>
      <c r="G68" s="56">
        <v>12503</v>
      </c>
      <c r="H68" s="56">
        <v>2689</v>
      </c>
      <c r="I68" s="56">
        <v>8976</v>
      </c>
      <c r="J68" s="58">
        <v>9048</v>
      </c>
      <c r="K68" s="56">
        <v>826</v>
      </c>
      <c r="L68" s="56">
        <v>514</v>
      </c>
      <c r="M68" s="56">
        <v>2337</v>
      </c>
      <c r="N68" s="56">
        <v>866</v>
      </c>
      <c r="O68" s="56">
        <v>529</v>
      </c>
      <c r="P68" s="56">
        <v>1170</v>
      </c>
      <c r="Q68" s="56">
        <v>174</v>
      </c>
      <c r="R68" s="56">
        <v>216</v>
      </c>
      <c r="S68" s="56">
        <v>629</v>
      </c>
      <c r="T68" s="56">
        <v>1787</v>
      </c>
      <c r="U68" s="56">
        <v>301</v>
      </c>
      <c r="V68" s="57">
        <v>53100</v>
      </c>
      <c r="W68" s="56" t="s">
        <v>26</v>
      </c>
      <c r="X68" s="56">
        <v>5738</v>
      </c>
      <c r="Y68" s="56">
        <v>655</v>
      </c>
      <c r="Z68" s="58">
        <v>11</v>
      </c>
    </row>
    <row r="69" spans="2:36" x14ac:dyDescent="0.15">
      <c r="B69" s="17" t="s">
        <v>41</v>
      </c>
      <c r="C69" s="59">
        <v>94961</v>
      </c>
      <c r="D69" s="56">
        <v>47314</v>
      </c>
      <c r="E69" s="56">
        <v>39673</v>
      </c>
      <c r="F69" s="56">
        <v>23041</v>
      </c>
      <c r="G69" s="56">
        <v>5484</v>
      </c>
      <c r="H69" s="56">
        <v>2655</v>
      </c>
      <c r="I69" s="56">
        <v>8493</v>
      </c>
      <c r="J69" s="58">
        <v>7641</v>
      </c>
      <c r="K69" s="56">
        <v>935</v>
      </c>
      <c r="L69" s="56">
        <v>928</v>
      </c>
      <c r="M69" s="56">
        <v>1332</v>
      </c>
      <c r="N69" s="56">
        <v>961</v>
      </c>
      <c r="O69" s="56">
        <v>315</v>
      </c>
      <c r="P69" s="56">
        <v>579</v>
      </c>
      <c r="Q69" s="56">
        <v>300</v>
      </c>
      <c r="R69" s="56">
        <v>146</v>
      </c>
      <c r="S69" s="56">
        <v>500</v>
      </c>
      <c r="T69" s="56">
        <v>1645</v>
      </c>
      <c r="U69" s="56">
        <v>236</v>
      </c>
      <c r="V69" s="57">
        <v>47411</v>
      </c>
      <c r="W69" s="56" t="s">
        <v>26</v>
      </c>
      <c r="X69" s="56">
        <v>4237</v>
      </c>
      <c r="Y69" s="56">
        <v>1023</v>
      </c>
      <c r="Z69" s="58" t="s">
        <v>26</v>
      </c>
    </row>
    <row r="70" spans="2:36" x14ac:dyDescent="0.15">
      <c r="B70" s="17" t="s">
        <v>42</v>
      </c>
      <c r="C70" s="59">
        <v>49950</v>
      </c>
      <c r="D70" s="56" t="s">
        <v>26</v>
      </c>
      <c r="E70" s="56" t="s">
        <v>26</v>
      </c>
      <c r="F70" s="56" t="s">
        <v>26</v>
      </c>
      <c r="G70" s="56" t="s">
        <v>26</v>
      </c>
      <c r="H70" s="56" t="s">
        <v>26</v>
      </c>
      <c r="I70" s="56" t="s">
        <v>26</v>
      </c>
      <c r="J70" s="58" t="s">
        <v>26</v>
      </c>
      <c r="K70" s="56" t="s">
        <v>26</v>
      </c>
      <c r="L70" s="56" t="s">
        <v>26</v>
      </c>
      <c r="M70" s="56" t="s">
        <v>26</v>
      </c>
      <c r="N70" s="56" t="s">
        <v>26</v>
      </c>
      <c r="O70" s="56" t="s">
        <v>26</v>
      </c>
      <c r="P70" s="56" t="s">
        <v>26</v>
      </c>
      <c r="Q70" s="56" t="s">
        <v>26</v>
      </c>
      <c r="R70" s="56" t="s">
        <v>26</v>
      </c>
      <c r="S70" s="56" t="s">
        <v>26</v>
      </c>
      <c r="T70" s="56" t="s">
        <v>26</v>
      </c>
      <c r="U70" s="56" t="s">
        <v>26</v>
      </c>
      <c r="V70" s="57">
        <v>43047</v>
      </c>
      <c r="W70" s="56">
        <v>6903</v>
      </c>
      <c r="X70" s="56" t="s">
        <v>26</v>
      </c>
      <c r="Y70" s="56">
        <v>305</v>
      </c>
      <c r="Z70" s="58">
        <v>2703</v>
      </c>
    </row>
    <row r="71" spans="2:36" x14ac:dyDescent="0.15">
      <c r="B71" s="17" t="s">
        <v>43</v>
      </c>
      <c r="C71" s="59">
        <v>858435</v>
      </c>
      <c r="D71" s="56">
        <v>568955</v>
      </c>
      <c r="E71" s="56">
        <v>501000</v>
      </c>
      <c r="F71" s="56">
        <v>300546</v>
      </c>
      <c r="G71" s="56">
        <v>127965</v>
      </c>
      <c r="H71" s="56">
        <v>15514</v>
      </c>
      <c r="I71" s="56">
        <v>56975</v>
      </c>
      <c r="J71" s="58">
        <v>67955</v>
      </c>
      <c r="K71" s="56">
        <v>3452</v>
      </c>
      <c r="L71" s="56">
        <v>10808</v>
      </c>
      <c r="M71" s="56">
        <v>12229</v>
      </c>
      <c r="N71" s="56">
        <v>8900</v>
      </c>
      <c r="O71" s="56">
        <v>3314</v>
      </c>
      <c r="P71" s="56">
        <v>9821</v>
      </c>
      <c r="Q71" s="56">
        <v>1123</v>
      </c>
      <c r="R71" s="56">
        <v>3082</v>
      </c>
      <c r="S71" s="56">
        <v>5260</v>
      </c>
      <c r="T71" s="56">
        <v>9966</v>
      </c>
      <c r="U71" s="56">
        <v>3106</v>
      </c>
      <c r="V71" s="56">
        <v>286374</v>
      </c>
      <c r="W71" s="56" t="s">
        <v>26</v>
      </c>
      <c r="X71" s="56">
        <v>40640</v>
      </c>
      <c r="Y71" s="56">
        <v>3706</v>
      </c>
      <c r="Z71" s="58">
        <v>365</v>
      </c>
    </row>
    <row r="72" spans="2:36" ht="14.25" thickBot="1" x14ac:dyDescent="0.2">
      <c r="B72" s="18" t="s">
        <v>44</v>
      </c>
      <c r="C72" s="60">
        <v>393798</v>
      </c>
      <c r="D72" s="61">
        <v>235324</v>
      </c>
      <c r="E72" s="61">
        <v>207554</v>
      </c>
      <c r="F72" s="61">
        <v>130213</v>
      </c>
      <c r="G72" s="61">
        <v>40795</v>
      </c>
      <c r="H72" s="61">
        <v>8322</v>
      </c>
      <c r="I72" s="61">
        <v>28224</v>
      </c>
      <c r="J72" s="62">
        <v>27770</v>
      </c>
      <c r="K72" s="61">
        <v>2336</v>
      </c>
      <c r="L72" s="61">
        <v>2207</v>
      </c>
      <c r="M72" s="61">
        <v>6405</v>
      </c>
      <c r="N72" s="61">
        <v>2709</v>
      </c>
      <c r="O72" s="61">
        <v>1614</v>
      </c>
      <c r="P72" s="61">
        <v>3788</v>
      </c>
      <c r="Q72" s="61">
        <v>620</v>
      </c>
      <c r="R72" s="61">
        <v>759</v>
      </c>
      <c r="S72" s="61">
        <v>1989</v>
      </c>
      <c r="T72" s="61">
        <v>5343</v>
      </c>
      <c r="U72" s="61">
        <v>1037</v>
      </c>
      <c r="V72" s="61">
        <v>157437</v>
      </c>
      <c r="W72" s="61" t="s">
        <v>26</v>
      </c>
      <c r="X72" s="61">
        <v>17219</v>
      </c>
      <c r="Y72" s="61">
        <v>2275</v>
      </c>
      <c r="Z72" s="62">
        <v>49</v>
      </c>
    </row>
    <row r="75" spans="2:36" ht="20.100000000000001" customHeight="1" x14ac:dyDescent="0.15">
      <c r="B75" s="1" t="s">
        <v>153</v>
      </c>
    </row>
    <row r="76" spans="2:36" ht="20.100000000000001" customHeight="1" x14ac:dyDescent="0.15">
      <c r="B76" t="s">
        <v>157</v>
      </c>
    </row>
    <row r="78" spans="2:36" ht="94.5" x14ac:dyDescent="0.15">
      <c r="B78" s="15"/>
      <c r="C78" s="15" t="s">
        <v>0</v>
      </c>
      <c r="D78" s="15" t="s">
        <v>1</v>
      </c>
      <c r="E78" s="15" t="s">
        <v>2</v>
      </c>
      <c r="F78" s="15" t="s">
        <v>3</v>
      </c>
      <c r="G78" s="15" t="s">
        <v>4</v>
      </c>
      <c r="H78" s="15" t="s">
        <v>5</v>
      </c>
      <c r="I78" s="15" t="s">
        <v>6</v>
      </c>
      <c r="J78" s="15" t="s">
        <v>7</v>
      </c>
      <c r="K78" s="15" t="s">
        <v>8</v>
      </c>
      <c r="L78" s="15" t="s">
        <v>82</v>
      </c>
      <c r="M78" s="15" t="s">
        <v>81</v>
      </c>
      <c r="N78" s="15" t="s">
        <v>9</v>
      </c>
      <c r="O78" s="15" t="s">
        <v>82</v>
      </c>
      <c r="P78" s="15" t="s">
        <v>81</v>
      </c>
      <c r="Q78" s="15" t="s">
        <v>80</v>
      </c>
      <c r="R78" s="15" t="s">
        <v>78</v>
      </c>
      <c r="S78" s="15" t="s">
        <v>77</v>
      </c>
      <c r="T78" s="15" t="s">
        <v>79</v>
      </c>
      <c r="U78" s="15" t="s">
        <v>78</v>
      </c>
      <c r="V78" s="15" t="s">
        <v>77</v>
      </c>
      <c r="W78" s="15" t="s">
        <v>12</v>
      </c>
      <c r="X78" s="15" t="s">
        <v>76</v>
      </c>
      <c r="Y78" s="15" t="s">
        <v>75</v>
      </c>
      <c r="Z78" s="15" t="s">
        <v>74</v>
      </c>
      <c r="AA78" s="15" t="s">
        <v>73</v>
      </c>
      <c r="AB78" s="15" t="s">
        <v>72</v>
      </c>
      <c r="AC78" s="15" t="s">
        <v>71</v>
      </c>
      <c r="AD78" s="15" t="s">
        <v>70</v>
      </c>
      <c r="AE78" s="15" t="s">
        <v>69</v>
      </c>
      <c r="AF78" s="15" t="s">
        <v>68</v>
      </c>
      <c r="AG78" s="15" t="s">
        <v>18</v>
      </c>
      <c r="AH78" s="15" t="s">
        <v>19</v>
      </c>
      <c r="AI78" s="15" t="s">
        <v>20</v>
      </c>
      <c r="AJ78" s="15" t="s">
        <v>21</v>
      </c>
    </row>
    <row r="79" spans="2:36" ht="14.25" thickBot="1" x14ac:dyDescent="0.2">
      <c r="B79" s="16" t="s">
        <v>149</v>
      </c>
      <c r="AJ79" s="20"/>
    </row>
    <row r="80" spans="2:36" x14ac:dyDescent="0.15">
      <c r="B80" s="17" t="s">
        <v>67</v>
      </c>
      <c r="C80" s="11">
        <v>2312284</v>
      </c>
      <c r="D80" s="52">
        <v>1534922</v>
      </c>
      <c r="E80" s="52">
        <v>1370236</v>
      </c>
      <c r="F80" s="53">
        <v>491848</v>
      </c>
      <c r="G80" s="52">
        <v>668447</v>
      </c>
      <c r="H80" s="52">
        <v>29184</v>
      </c>
      <c r="I80" s="52">
        <v>180757</v>
      </c>
      <c r="J80" s="52">
        <v>164686</v>
      </c>
      <c r="K80" s="52">
        <v>6031</v>
      </c>
      <c r="L80" s="52">
        <v>4788</v>
      </c>
      <c r="M80" s="52">
        <v>1243</v>
      </c>
      <c r="N80" s="52">
        <v>25720</v>
      </c>
      <c r="O80" s="52">
        <v>18041</v>
      </c>
      <c r="P80" s="52">
        <v>7679</v>
      </c>
      <c r="Q80" s="52">
        <v>22491</v>
      </c>
      <c r="R80" s="52">
        <v>18433</v>
      </c>
      <c r="S80" s="52">
        <v>4054</v>
      </c>
      <c r="T80" s="52">
        <v>44594</v>
      </c>
      <c r="U80" s="52">
        <v>32886</v>
      </c>
      <c r="V80" s="52">
        <v>11666</v>
      </c>
      <c r="W80" s="52">
        <v>4421</v>
      </c>
      <c r="X80" s="52">
        <v>15435</v>
      </c>
      <c r="Y80" s="52">
        <v>2331</v>
      </c>
      <c r="Z80" s="52">
        <v>1403</v>
      </c>
      <c r="AA80" s="52">
        <v>459</v>
      </c>
      <c r="AB80" s="52">
        <v>8031</v>
      </c>
      <c r="AC80" s="52">
        <v>6097</v>
      </c>
      <c r="AD80" s="52">
        <v>1781</v>
      </c>
      <c r="AE80" s="52">
        <v>13186</v>
      </c>
      <c r="AF80" s="52">
        <v>22446</v>
      </c>
      <c r="AG80" s="52">
        <v>14236</v>
      </c>
      <c r="AH80" s="52">
        <v>756223</v>
      </c>
      <c r="AI80" s="52">
        <v>6903</v>
      </c>
      <c r="AJ80" s="54">
        <v>106233</v>
      </c>
    </row>
    <row r="81" spans="2:38" x14ac:dyDescent="0.15">
      <c r="B81" s="17" t="s">
        <v>132</v>
      </c>
      <c r="C81" s="55">
        <v>974748</v>
      </c>
      <c r="D81" s="56">
        <v>684051</v>
      </c>
      <c r="E81" s="56">
        <v>542223</v>
      </c>
      <c r="F81" s="57">
        <v>307446</v>
      </c>
      <c r="G81" s="56">
        <v>133896</v>
      </c>
      <c r="H81" s="56">
        <v>16856</v>
      </c>
      <c r="I81" s="56">
        <v>84025</v>
      </c>
      <c r="J81" s="56">
        <v>141828</v>
      </c>
      <c r="K81" s="56">
        <v>5624</v>
      </c>
      <c r="L81" s="56">
        <v>4498</v>
      </c>
      <c r="M81" s="56">
        <v>1126</v>
      </c>
      <c r="N81" s="56">
        <v>25167</v>
      </c>
      <c r="O81" s="56">
        <v>17702</v>
      </c>
      <c r="P81" s="56">
        <v>7465</v>
      </c>
      <c r="Q81" s="56">
        <v>20618</v>
      </c>
      <c r="R81" s="56">
        <v>17091</v>
      </c>
      <c r="S81" s="56">
        <v>3523</v>
      </c>
      <c r="T81" s="56">
        <v>42099</v>
      </c>
      <c r="U81" s="56">
        <v>31388</v>
      </c>
      <c r="V81" s="56">
        <v>10669</v>
      </c>
      <c r="W81" s="56">
        <v>3598</v>
      </c>
      <c r="X81" s="56">
        <v>11621</v>
      </c>
      <c r="Y81" s="56">
        <v>1989</v>
      </c>
      <c r="Z81" s="56">
        <v>1166</v>
      </c>
      <c r="AA81" s="56">
        <v>360</v>
      </c>
      <c r="AB81" s="56">
        <v>6893</v>
      </c>
      <c r="AC81" s="56">
        <v>5346</v>
      </c>
      <c r="AD81" s="56">
        <v>1396</v>
      </c>
      <c r="AE81" s="56">
        <v>5856</v>
      </c>
      <c r="AF81" s="56">
        <v>18363</v>
      </c>
      <c r="AG81" s="56">
        <v>4323</v>
      </c>
      <c r="AH81" s="56">
        <v>286374</v>
      </c>
      <c r="AI81" s="56" t="s">
        <v>26</v>
      </c>
      <c r="AJ81" s="58">
        <v>95427</v>
      </c>
      <c r="AL81" s="2"/>
    </row>
    <row r="82" spans="2:38" x14ac:dyDescent="0.15">
      <c r="B82" s="17" t="s">
        <v>66</v>
      </c>
      <c r="C82" s="59">
        <v>5431772</v>
      </c>
      <c r="D82" s="56">
        <v>4617577</v>
      </c>
      <c r="E82" s="56">
        <v>3921108</v>
      </c>
      <c r="F82" s="56">
        <v>983696</v>
      </c>
      <c r="G82" s="56">
        <v>2442170</v>
      </c>
      <c r="H82" s="56">
        <v>66762</v>
      </c>
      <c r="I82" s="56">
        <v>428480</v>
      </c>
      <c r="J82" s="56">
        <v>696469</v>
      </c>
      <c r="K82" s="56">
        <v>24124</v>
      </c>
      <c r="L82" s="56">
        <v>19152</v>
      </c>
      <c r="M82" s="56">
        <v>4972</v>
      </c>
      <c r="N82" s="56">
        <v>77160</v>
      </c>
      <c r="O82" s="56">
        <v>54123</v>
      </c>
      <c r="P82" s="56">
        <v>23037</v>
      </c>
      <c r="Q82" s="56">
        <v>132665</v>
      </c>
      <c r="R82" s="56">
        <v>109033</v>
      </c>
      <c r="S82" s="56">
        <v>23612</v>
      </c>
      <c r="T82" s="56">
        <v>208133</v>
      </c>
      <c r="U82" s="56">
        <v>153974</v>
      </c>
      <c r="V82" s="56">
        <v>53979</v>
      </c>
      <c r="W82" s="56">
        <v>14224</v>
      </c>
      <c r="X82" s="56">
        <v>72383</v>
      </c>
      <c r="Y82" s="56">
        <v>11785</v>
      </c>
      <c r="Z82" s="56">
        <v>6616</v>
      </c>
      <c r="AA82" s="56">
        <v>2134</v>
      </c>
      <c r="AB82" s="56">
        <v>53885</v>
      </c>
      <c r="AC82" s="56">
        <v>41241</v>
      </c>
      <c r="AD82" s="56">
        <v>11742</v>
      </c>
      <c r="AE82" s="56">
        <v>27600</v>
      </c>
      <c r="AF82" s="56">
        <v>74510</v>
      </c>
      <c r="AG82" s="56">
        <v>35830</v>
      </c>
      <c r="AH82" s="56">
        <v>756223</v>
      </c>
      <c r="AI82" s="56">
        <v>22142</v>
      </c>
      <c r="AJ82" s="58">
        <v>523956</v>
      </c>
      <c r="AL82" s="2"/>
    </row>
    <row r="83" spans="2:38" x14ac:dyDescent="0.15">
      <c r="B83" s="17" t="s">
        <v>65</v>
      </c>
      <c r="C83" s="59">
        <v>2168184</v>
      </c>
      <c r="D83" s="56">
        <v>1869826</v>
      </c>
      <c r="E83" s="56">
        <v>1259709</v>
      </c>
      <c r="F83" s="56">
        <v>614892</v>
      </c>
      <c r="G83" s="56">
        <v>428326</v>
      </c>
      <c r="H83" s="56">
        <v>36496</v>
      </c>
      <c r="I83" s="56">
        <v>179995</v>
      </c>
      <c r="J83" s="56">
        <v>610117</v>
      </c>
      <c r="K83" s="56">
        <v>22496</v>
      </c>
      <c r="L83" s="56">
        <v>17992</v>
      </c>
      <c r="M83" s="56">
        <v>4504</v>
      </c>
      <c r="N83" s="56">
        <v>75501</v>
      </c>
      <c r="O83" s="56">
        <v>53106</v>
      </c>
      <c r="P83" s="56">
        <v>22395</v>
      </c>
      <c r="Q83" s="56">
        <v>121515</v>
      </c>
      <c r="R83" s="56">
        <v>101016</v>
      </c>
      <c r="S83" s="56">
        <v>20479</v>
      </c>
      <c r="T83" s="56">
        <v>195981</v>
      </c>
      <c r="U83" s="56">
        <v>146654</v>
      </c>
      <c r="V83" s="56">
        <v>49147</v>
      </c>
      <c r="W83" s="56">
        <v>11520</v>
      </c>
      <c r="X83" s="56">
        <v>53829</v>
      </c>
      <c r="Y83" s="56">
        <v>10145</v>
      </c>
      <c r="Z83" s="56">
        <v>5471</v>
      </c>
      <c r="AA83" s="56">
        <v>1668</v>
      </c>
      <c r="AB83" s="56">
        <v>46322</v>
      </c>
      <c r="AC83" s="56">
        <v>36200</v>
      </c>
      <c r="AD83" s="56">
        <v>9233</v>
      </c>
      <c r="AE83" s="56">
        <v>12328</v>
      </c>
      <c r="AF83" s="56">
        <v>60480</v>
      </c>
      <c r="AG83" s="56">
        <v>11984</v>
      </c>
      <c r="AH83" s="56">
        <v>286374</v>
      </c>
      <c r="AI83" s="56" t="s">
        <v>26</v>
      </c>
      <c r="AJ83" s="58">
        <v>469888</v>
      </c>
      <c r="AL83" s="2"/>
    </row>
    <row r="84" spans="2:38" x14ac:dyDescent="0.15">
      <c r="B84" s="17" t="s">
        <v>64</v>
      </c>
      <c r="C84" s="59">
        <v>1406133</v>
      </c>
      <c r="D84" s="56">
        <v>1113111</v>
      </c>
      <c r="E84" s="56">
        <v>897495</v>
      </c>
      <c r="F84" s="56">
        <v>559135</v>
      </c>
      <c r="G84" s="56">
        <v>230524</v>
      </c>
      <c r="H84" s="56">
        <v>17339</v>
      </c>
      <c r="I84" s="56">
        <v>90497</v>
      </c>
      <c r="J84" s="56">
        <v>215616</v>
      </c>
      <c r="K84" s="56">
        <v>11683</v>
      </c>
      <c r="L84" s="56">
        <v>9295</v>
      </c>
      <c r="M84" s="56">
        <v>2388</v>
      </c>
      <c r="N84" s="56">
        <v>39691</v>
      </c>
      <c r="O84" s="56">
        <v>27023</v>
      </c>
      <c r="P84" s="56">
        <v>12668</v>
      </c>
      <c r="Q84" s="56">
        <v>39697</v>
      </c>
      <c r="R84" s="56">
        <v>32934</v>
      </c>
      <c r="S84" s="56">
        <v>6751</v>
      </c>
      <c r="T84" s="56">
        <v>49844</v>
      </c>
      <c r="U84" s="56">
        <v>36484</v>
      </c>
      <c r="V84" s="56">
        <v>13269</v>
      </c>
      <c r="W84" s="56">
        <v>7454</v>
      </c>
      <c r="X84" s="56">
        <v>21301</v>
      </c>
      <c r="Y84" s="56">
        <v>3476</v>
      </c>
      <c r="Z84" s="56">
        <v>2010</v>
      </c>
      <c r="AA84" s="56">
        <v>617</v>
      </c>
      <c r="AB84" s="56">
        <v>11486</v>
      </c>
      <c r="AC84" s="56">
        <v>8934</v>
      </c>
      <c r="AD84" s="56">
        <v>2235</v>
      </c>
      <c r="AE84" s="56">
        <v>10232</v>
      </c>
      <c r="AF84" s="56">
        <v>20752</v>
      </c>
      <c r="AG84" s="56">
        <v>6648</v>
      </c>
      <c r="AH84" s="56">
        <v>286374</v>
      </c>
      <c r="AI84" s="56" t="s">
        <v>26</v>
      </c>
      <c r="AJ84" s="58">
        <v>137762</v>
      </c>
      <c r="AL84" s="2"/>
    </row>
    <row r="85" spans="2:38" x14ac:dyDescent="0.15">
      <c r="B85" s="17" t="s">
        <v>63</v>
      </c>
      <c r="C85" s="59">
        <v>501753</v>
      </c>
      <c r="D85" s="56">
        <v>342460</v>
      </c>
      <c r="E85" s="56">
        <v>239777</v>
      </c>
      <c r="F85" s="56">
        <v>135163</v>
      </c>
      <c r="G85" s="56">
        <v>44098</v>
      </c>
      <c r="H85" s="56">
        <v>9374</v>
      </c>
      <c r="I85" s="56">
        <v>51142</v>
      </c>
      <c r="J85" s="56">
        <v>102683</v>
      </c>
      <c r="K85" s="56">
        <v>4637</v>
      </c>
      <c r="L85" s="56">
        <v>3735</v>
      </c>
      <c r="M85" s="56">
        <v>902</v>
      </c>
      <c r="N85" s="56">
        <v>23535</v>
      </c>
      <c r="O85" s="56">
        <v>16640</v>
      </c>
      <c r="P85" s="56">
        <v>6895</v>
      </c>
      <c r="Q85" s="56">
        <v>12603</v>
      </c>
      <c r="R85" s="56">
        <v>10627</v>
      </c>
      <c r="S85" s="56">
        <v>1972</v>
      </c>
      <c r="T85" s="56">
        <v>32941</v>
      </c>
      <c r="U85" s="56">
        <v>25020</v>
      </c>
      <c r="V85" s="56">
        <v>7879</v>
      </c>
      <c r="W85" s="56">
        <v>1975</v>
      </c>
      <c r="X85" s="56">
        <v>5142</v>
      </c>
      <c r="Y85" s="56">
        <v>1680</v>
      </c>
      <c r="Z85" s="56">
        <v>954</v>
      </c>
      <c r="AA85" s="56">
        <v>288</v>
      </c>
      <c r="AB85" s="56">
        <v>5262</v>
      </c>
      <c r="AC85" s="56">
        <v>4091</v>
      </c>
      <c r="AD85" s="56">
        <v>1036</v>
      </c>
      <c r="AE85" s="56">
        <v>2516</v>
      </c>
      <c r="AF85" s="56">
        <v>12392</v>
      </c>
      <c r="AG85" s="56">
        <v>1856</v>
      </c>
      <c r="AH85" s="56">
        <v>157437</v>
      </c>
      <c r="AI85" s="56" t="s">
        <v>26</v>
      </c>
      <c r="AJ85" s="58">
        <v>66105</v>
      </c>
      <c r="AL85" s="2"/>
    </row>
    <row r="86" spans="2:38" x14ac:dyDescent="0.15">
      <c r="B86" s="17" t="s">
        <v>62</v>
      </c>
      <c r="C86" s="59">
        <v>1131451</v>
      </c>
      <c r="D86" s="56">
        <v>968483</v>
      </c>
      <c r="E86" s="56">
        <v>536980</v>
      </c>
      <c r="F86" s="56">
        <v>270326</v>
      </c>
      <c r="G86" s="56">
        <v>138408</v>
      </c>
      <c r="H86" s="56">
        <v>20030</v>
      </c>
      <c r="I86" s="56">
        <v>108216</v>
      </c>
      <c r="J86" s="56">
        <v>431503</v>
      </c>
      <c r="K86" s="56">
        <v>18548</v>
      </c>
      <c r="L86" s="56">
        <v>14940</v>
      </c>
      <c r="M86" s="56">
        <v>3608</v>
      </c>
      <c r="N86" s="56">
        <v>70605</v>
      </c>
      <c r="O86" s="56">
        <v>49920</v>
      </c>
      <c r="P86" s="56">
        <v>20685</v>
      </c>
      <c r="Q86" s="56">
        <v>72810</v>
      </c>
      <c r="R86" s="56">
        <v>61592</v>
      </c>
      <c r="S86" s="56">
        <v>11198</v>
      </c>
      <c r="T86" s="56">
        <v>150349</v>
      </c>
      <c r="U86" s="56">
        <v>114742</v>
      </c>
      <c r="V86" s="56">
        <v>35427</v>
      </c>
      <c r="W86" s="56">
        <v>6367</v>
      </c>
      <c r="X86" s="56">
        <v>23443</v>
      </c>
      <c r="Y86" s="56">
        <v>8645</v>
      </c>
      <c r="Z86" s="56">
        <v>4454</v>
      </c>
      <c r="AA86" s="56">
        <v>1336</v>
      </c>
      <c r="AB86" s="56">
        <v>35137</v>
      </c>
      <c r="AC86" s="56">
        <v>27526</v>
      </c>
      <c r="AD86" s="56">
        <v>6826</v>
      </c>
      <c r="AE86" s="56">
        <v>5317</v>
      </c>
      <c r="AF86" s="56">
        <v>40282</v>
      </c>
      <c r="AG86" s="56">
        <v>5531</v>
      </c>
      <c r="AH86" s="56">
        <v>157437</v>
      </c>
      <c r="AI86" s="56" t="s">
        <v>26</v>
      </c>
      <c r="AJ86" s="58">
        <v>319327</v>
      </c>
      <c r="AL86" s="2"/>
    </row>
    <row r="87" spans="2:38" x14ac:dyDescent="0.15">
      <c r="B87" s="17" t="s">
        <v>61</v>
      </c>
      <c r="C87" s="59">
        <v>629259</v>
      </c>
      <c r="D87" s="56">
        <v>469484</v>
      </c>
      <c r="E87" s="56">
        <v>345597</v>
      </c>
      <c r="F87" s="56">
        <v>216686</v>
      </c>
      <c r="G87" s="56">
        <v>68181</v>
      </c>
      <c r="H87" s="56">
        <v>9386</v>
      </c>
      <c r="I87" s="56">
        <v>51344</v>
      </c>
      <c r="J87" s="56">
        <v>123887</v>
      </c>
      <c r="K87" s="56">
        <v>8693</v>
      </c>
      <c r="L87" s="56">
        <v>7024</v>
      </c>
      <c r="M87" s="56">
        <v>1669</v>
      </c>
      <c r="N87" s="56">
        <v>24228</v>
      </c>
      <c r="O87" s="56">
        <v>17014</v>
      </c>
      <c r="P87" s="56">
        <v>7214</v>
      </c>
      <c r="Q87" s="56">
        <v>21519</v>
      </c>
      <c r="R87" s="56">
        <v>18148</v>
      </c>
      <c r="S87" s="56">
        <v>3363</v>
      </c>
      <c r="T87" s="56">
        <v>33205</v>
      </c>
      <c r="U87" s="56">
        <v>25148</v>
      </c>
      <c r="V87" s="56">
        <v>8009</v>
      </c>
      <c r="W87" s="56">
        <v>3219</v>
      </c>
      <c r="X87" s="56">
        <v>8044</v>
      </c>
      <c r="Y87" s="56">
        <v>2235</v>
      </c>
      <c r="Z87" s="56">
        <v>1187</v>
      </c>
      <c r="AA87" s="56">
        <v>358</v>
      </c>
      <c r="AB87" s="56">
        <v>6256</v>
      </c>
      <c r="AC87" s="56">
        <v>4815</v>
      </c>
      <c r="AD87" s="56">
        <v>1192</v>
      </c>
      <c r="AE87" s="56">
        <v>3715</v>
      </c>
      <c r="AF87" s="56">
        <v>12773</v>
      </c>
      <c r="AG87" s="56">
        <v>2338</v>
      </c>
      <c r="AH87" s="56">
        <v>157437</v>
      </c>
      <c r="AI87" s="56" t="s">
        <v>26</v>
      </c>
      <c r="AJ87" s="58">
        <v>79402</v>
      </c>
      <c r="AL87" s="2"/>
    </row>
    <row r="88" spans="2:38" x14ac:dyDescent="0.15">
      <c r="B88" s="17" t="s">
        <v>60</v>
      </c>
      <c r="C88" s="59">
        <v>148642</v>
      </c>
      <c r="D88" s="56">
        <v>100684</v>
      </c>
      <c r="E88" s="56">
        <v>52984</v>
      </c>
      <c r="F88" s="56">
        <v>24506</v>
      </c>
      <c r="G88" s="56">
        <v>6379</v>
      </c>
      <c r="H88" s="56">
        <v>3179</v>
      </c>
      <c r="I88" s="56">
        <v>18920</v>
      </c>
      <c r="J88" s="56">
        <v>47700</v>
      </c>
      <c r="K88" s="56">
        <v>2276</v>
      </c>
      <c r="L88" s="56">
        <v>1858</v>
      </c>
      <c r="M88" s="56">
        <v>418</v>
      </c>
      <c r="N88" s="56">
        <v>16079</v>
      </c>
      <c r="O88" s="56">
        <v>11466</v>
      </c>
      <c r="P88" s="56">
        <v>4613</v>
      </c>
      <c r="Q88" s="56">
        <v>3199</v>
      </c>
      <c r="R88" s="56">
        <v>2687</v>
      </c>
      <c r="S88" s="56">
        <v>508</v>
      </c>
      <c r="T88" s="56">
        <v>14768</v>
      </c>
      <c r="U88" s="56">
        <v>11338</v>
      </c>
      <c r="V88" s="56">
        <v>3393</v>
      </c>
      <c r="W88" s="56">
        <v>502</v>
      </c>
      <c r="X88" s="56">
        <v>1051</v>
      </c>
      <c r="Y88" s="56">
        <v>1022</v>
      </c>
      <c r="Z88" s="56">
        <v>600</v>
      </c>
      <c r="AA88" s="56">
        <v>160</v>
      </c>
      <c r="AB88" s="56">
        <v>3166</v>
      </c>
      <c r="AC88" s="56">
        <v>2481</v>
      </c>
      <c r="AD88" s="56">
        <v>599</v>
      </c>
      <c r="AE88" s="56">
        <v>677</v>
      </c>
      <c r="AF88" s="56">
        <v>4960</v>
      </c>
      <c r="AG88" s="56">
        <v>547</v>
      </c>
      <c r="AH88" s="56">
        <v>47411</v>
      </c>
      <c r="AI88" s="56" t="s">
        <v>26</v>
      </c>
      <c r="AJ88" s="58">
        <v>26655</v>
      </c>
      <c r="AL88" s="2"/>
    </row>
    <row r="89" spans="2:38" x14ac:dyDescent="0.15">
      <c r="B89" s="17" t="s">
        <v>59</v>
      </c>
      <c r="C89" s="59">
        <v>354896</v>
      </c>
      <c r="D89" s="56">
        <v>305646</v>
      </c>
      <c r="E89" s="56">
        <v>115380</v>
      </c>
      <c r="F89" s="56">
        <v>49012</v>
      </c>
      <c r="G89" s="56">
        <v>19847</v>
      </c>
      <c r="H89" s="56">
        <v>6739</v>
      </c>
      <c r="I89" s="56">
        <v>39782</v>
      </c>
      <c r="J89" s="56">
        <v>190266</v>
      </c>
      <c r="K89" s="56">
        <v>9104</v>
      </c>
      <c r="L89" s="56">
        <v>7432</v>
      </c>
      <c r="M89" s="56">
        <v>1672</v>
      </c>
      <c r="N89" s="56">
        <v>48237</v>
      </c>
      <c r="O89" s="56">
        <v>34398</v>
      </c>
      <c r="P89" s="56">
        <v>13839</v>
      </c>
      <c r="Q89" s="56">
        <v>17703</v>
      </c>
      <c r="R89" s="56">
        <v>14887</v>
      </c>
      <c r="S89" s="56">
        <v>2796</v>
      </c>
      <c r="T89" s="56">
        <v>64994</v>
      </c>
      <c r="U89" s="56">
        <v>50072</v>
      </c>
      <c r="V89" s="56">
        <v>14766</v>
      </c>
      <c r="W89" s="56">
        <v>1631</v>
      </c>
      <c r="X89" s="56">
        <v>4742</v>
      </c>
      <c r="Y89" s="56">
        <v>5212</v>
      </c>
      <c r="Z89" s="56">
        <v>2782</v>
      </c>
      <c r="AA89" s="56">
        <v>740</v>
      </c>
      <c r="AB89" s="56">
        <v>21246</v>
      </c>
      <c r="AC89" s="56">
        <v>16794</v>
      </c>
      <c r="AD89" s="56">
        <v>3961</v>
      </c>
      <c r="AE89" s="56">
        <v>1416</v>
      </c>
      <c r="AF89" s="56">
        <v>15981</v>
      </c>
      <c r="AG89" s="56">
        <v>1839</v>
      </c>
      <c r="AH89" s="56">
        <v>47411</v>
      </c>
      <c r="AI89" s="56" t="s">
        <v>26</v>
      </c>
      <c r="AJ89" s="58">
        <v>125419</v>
      </c>
      <c r="AL89" s="2"/>
    </row>
    <row r="90" spans="2:38" ht="14.25" thickBot="1" x14ac:dyDescent="0.2">
      <c r="B90" s="18" t="s">
        <v>58</v>
      </c>
      <c r="C90" s="60">
        <v>161954</v>
      </c>
      <c r="D90" s="61">
        <v>113943</v>
      </c>
      <c r="E90" s="61">
        <v>62777</v>
      </c>
      <c r="F90" s="61">
        <v>32240</v>
      </c>
      <c r="G90" s="61">
        <v>8431</v>
      </c>
      <c r="H90" s="61">
        <v>3181</v>
      </c>
      <c r="I90" s="61">
        <v>18925</v>
      </c>
      <c r="J90" s="61">
        <v>51166</v>
      </c>
      <c r="K90" s="61">
        <v>3486</v>
      </c>
      <c r="L90" s="61">
        <v>2858</v>
      </c>
      <c r="M90" s="61">
        <v>628</v>
      </c>
      <c r="N90" s="61">
        <v>16088</v>
      </c>
      <c r="O90" s="61">
        <v>11469</v>
      </c>
      <c r="P90" s="61">
        <v>4619</v>
      </c>
      <c r="Q90" s="61">
        <v>4455</v>
      </c>
      <c r="R90" s="61">
        <v>3753</v>
      </c>
      <c r="S90" s="61">
        <v>696</v>
      </c>
      <c r="T90" s="61">
        <v>14769</v>
      </c>
      <c r="U90" s="61">
        <v>11339</v>
      </c>
      <c r="V90" s="61">
        <v>3393</v>
      </c>
      <c r="W90" s="61">
        <v>623</v>
      </c>
      <c r="X90" s="61">
        <v>1335</v>
      </c>
      <c r="Y90" s="61">
        <v>1187</v>
      </c>
      <c r="Z90" s="61">
        <v>657</v>
      </c>
      <c r="AA90" s="61">
        <v>175</v>
      </c>
      <c r="AB90" s="61">
        <v>3372</v>
      </c>
      <c r="AC90" s="61">
        <v>2625</v>
      </c>
      <c r="AD90" s="61">
        <v>630</v>
      </c>
      <c r="AE90" s="61">
        <v>826</v>
      </c>
      <c r="AF90" s="61">
        <v>5025</v>
      </c>
      <c r="AG90" s="61">
        <v>600</v>
      </c>
      <c r="AH90" s="61">
        <v>47411</v>
      </c>
      <c r="AI90" s="61" t="s">
        <v>26</v>
      </c>
      <c r="AJ90" s="62">
        <v>28492</v>
      </c>
      <c r="AL90" s="2"/>
    </row>
    <row r="93" spans="2:38" ht="20.100000000000001" customHeight="1" x14ac:dyDescent="0.15">
      <c r="B93" s="1" t="s">
        <v>154</v>
      </c>
    </row>
    <row r="94" spans="2:38" ht="20.100000000000001" customHeight="1" x14ac:dyDescent="0.15">
      <c r="B94" t="s">
        <v>158</v>
      </c>
    </row>
    <row r="96" spans="2:38" ht="67.5" x14ac:dyDescent="0.15">
      <c r="B96" s="14"/>
      <c r="C96" s="10" t="s">
        <v>57</v>
      </c>
      <c r="D96" s="10" t="s">
        <v>56</v>
      </c>
      <c r="E96" s="10" t="s">
        <v>55</v>
      </c>
      <c r="F96" s="10" t="s">
        <v>54</v>
      </c>
      <c r="G96" s="10" t="s">
        <v>53</v>
      </c>
    </row>
    <row r="97" spans="2:7" ht="14.25" thickBot="1" x14ac:dyDescent="0.2">
      <c r="B97" s="16" t="s">
        <v>149</v>
      </c>
      <c r="G97" s="20"/>
    </row>
    <row r="98" spans="2:7" x14ac:dyDescent="0.15">
      <c r="B98" s="17" t="s">
        <v>52</v>
      </c>
      <c r="C98" s="11">
        <v>491848</v>
      </c>
      <c r="D98" s="53">
        <v>292492</v>
      </c>
      <c r="E98" s="52">
        <v>359545</v>
      </c>
      <c r="F98" s="52">
        <v>307446</v>
      </c>
      <c r="G98" s="54">
        <v>251689</v>
      </c>
    </row>
    <row r="99" spans="2:7" x14ac:dyDescent="0.15">
      <c r="B99" s="17" t="s">
        <v>51</v>
      </c>
      <c r="C99" s="59">
        <v>489559</v>
      </c>
      <c r="D99" s="56">
        <v>291069</v>
      </c>
      <c r="E99" s="56">
        <v>357886</v>
      </c>
      <c r="F99" s="56">
        <v>305970</v>
      </c>
      <c r="G99" s="58">
        <v>250351</v>
      </c>
    </row>
    <row r="100" spans="2:7" x14ac:dyDescent="0.15">
      <c r="B100" s="17" t="s">
        <v>50</v>
      </c>
      <c r="C100" s="59">
        <v>487936</v>
      </c>
      <c r="D100" s="56">
        <v>290383</v>
      </c>
      <c r="E100" s="56">
        <v>357012</v>
      </c>
      <c r="F100" s="56">
        <v>305242</v>
      </c>
      <c r="G100" s="58">
        <v>249771</v>
      </c>
    </row>
    <row r="101" spans="2:7" x14ac:dyDescent="0.15">
      <c r="B101" s="17" t="s">
        <v>49</v>
      </c>
      <c r="C101" s="59">
        <v>378988</v>
      </c>
      <c r="D101" s="56">
        <v>250322</v>
      </c>
      <c r="E101" s="56">
        <v>305781</v>
      </c>
      <c r="F101" s="56">
        <v>261685</v>
      </c>
      <c r="G101" s="58">
        <v>214535</v>
      </c>
    </row>
    <row r="102" spans="2:7" x14ac:dyDescent="0.15">
      <c r="B102" s="17" t="s">
        <v>48</v>
      </c>
      <c r="C102" s="59">
        <v>32591</v>
      </c>
      <c r="D102" s="56">
        <v>21884</v>
      </c>
      <c r="E102" s="56">
        <v>26133</v>
      </c>
      <c r="F102" s="56">
        <v>23352</v>
      </c>
      <c r="G102" s="58">
        <v>19677</v>
      </c>
    </row>
    <row r="103" spans="2:7" x14ac:dyDescent="0.15">
      <c r="B103" s="17" t="s">
        <v>47</v>
      </c>
      <c r="C103" s="59">
        <v>68460</v>
      </c>
      <c r="D103" s="56">
        <v>17508</v>
      </c>
      <c r="E103" s="56">
        <v>23849</v>
      </c>
      <c r="F103" s="56">
        <v>19439</v>
      </c>
      <c r="G103" s="58">
        <v>15036</v>
      </c>
    </row>
    <row r="104" spans="2:7" x14ac:dyDescent="0.15">
      <c r="B104" s="17" t="s">
        <v>46</v>
      </c>
      <c r="C104" s="59">
        <v>7897</v>
      </c>
      <c r="D104" s="56">
        <v>669</v>
      </c>
      <c r="E104" s="56">
        <v>1249</v>
      </c>
      <c r="F104" s="56">
        <v>766</v>
      </c>
      <c r="G104" s="58">
        <v>523</v>
      </c>
    </row>
    <row r="105" spans="2:7" ht="14.25" thickBot="1" x14ac:dyDescent="0.2">
      <c r="B105" s="18" t="s">
        <v>45</v>
      </c>
      <c r="C105" s="60">
        <v>1623</v>
      </c>
      <c r="D105" s="61">
        <v>686</v>
      </c>
      <c r="E105" s="61">
        <v>874</v>
      </c>
      <c r="F105" s="61">
        <v>728</v>
      </c>
      <c r="G105" s="62">
        <v>580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</vt:lpstr>
      <vt:lpstr>統計データ入力シート（H27国調）</vt:lpstr>
      <vt:lpstr>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</dc:creator>
  <cp:lastModifiedBy>ㅤ</cp:lastModifiedBy>
  <cp:lastPrinted>2021-04-02T05:30:00Z</cp:lastPrinted>
  <dcterms:created xsi:type="dcterms:W3CDTF">2021-02-12T06:48:44Z</dcterms:created>
  <dcterms:modified xsi:type="dcterms:W3CDTF">2021-06-11T03:11:52Z</dcterms:modified>
</cp:coreProperties>
</file>